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Наполни своё лето|comiss " sheetId="115" state="hidden" r:id="rId4"/>
    <sheet name="Наполни своё лето|FIT18+25 " sheetId="116" state="hidden" r:id="rId5"/>
    <sheet name="Наполни своё лето|FIT15" sheetId="113" state="hidden" r:id="rId6"/>
    <sheet name="Наполни своё лето|FIT20+35" sheetId="117" state="hidden" r:id="rId7"/>
    <sheet name="Наполни Своё лето|FIT18 " sheetId="114" state="hidden" r:id="rId8"/>
    <sheet name="Каникулы в горах|comiss" sheetId="112" r:id="rId9"/>
    <sheet name="Каникулы в горах|FIT15" sheetId="110" state="hidden" r:id="rId10"/>
    <sheet name="Каникулы в горах|FIT18 " sheetId="108" state="hidden" r:id="rId11"/>
    <sheet name="Осенние каникулы|FIT18" sheetId="93" state="hidden" r:id="rId12"/>
    <sheet name="Каникулы в горах|FIT18+25" sheetId="111" state="hidden" r:id="rId13"/>
    <sheet name="Каникулы в горах|FIT20+35" sheetId="109" state="hidden" r:id="rId14"/>
    <sheet name="Отдыхай и катай|FIT15" sheetId="73" state="hidden" r:id="rId15"/>
    <sheet name="Отдыхай и катай|FIT20+35" sheetId="101" state="hidden" r:id="rId16"/>
    <sheet name="Отдыхай и катай|FIT18+25" sheetId="100" state="hidden" r:id="rId17"/>
    <sheet name="Отдыхай и катай|FIT 18" sheetId="95" state="hidden" r:id="rId18"/>
    <sheet name="Отдыхай и катай| COMISS" sheetId="96" state="hidden" r:id="rId19"/>
    <sheet name="Осенние каникулы|FIT15 " sheetId="92" state="hidden" r:id="rId20"/>
    <sheet name="Осенние каникулы | comission" sheetId="94" state="hidden" r:id="rId21"/>
    <sheet name="нетто 15" sheetId="51" state="hidden" r:id="rId22"/>
    <sheet name="нетто 20" sheetId="32" state="hidden" r:id="rId23"/>
    <sheet name="Горный Детокс | Mountain detox" sheetId="11" state="hidden" r:id="rId24"/>
    <sheet name="Яркие Каникулы" sheetId="12" state="hidden" r:id="rId25"/>
    <sheet name="Отдыхай и Катай| Rest &amp; Ski " sheetId="19" state="hidden" r:id="rId26"/>
    <sheet name="+25р ЯРКИЕ КАНИКУЛЫ" sheetId="24" state="hidden" r:id="rId27"/>
    <sheet name="NETTO +25р" sheetId="13" state="hidden" r:id="rId28"/>
    <sheet name="РБ BB| FIT20 +25 Pegas" sheetId="18" state="hidden" r:id="rId29"/>
    <sheet name="Pegas+25р Энергия Гор " sheetId="14" state="hidden" r:id="rId30"/>
    <sheet name="+25р Горный Детокс " sheetId="15" state="hidden" r:id="rId31"/>
    <sheet name="Pegas+25р Яркие Каникулы" sheetId="16" state="hidden" r:id="rId32"/>
    <sheet name="+25р отдыхай и катай)" sheetId="20" state="hidden" r:id="rId33"/>
    <sheet name="РБ BB| FIT15" sheetId="27" state="hidden" r:id="rId34"/>
    <sheet name="РБ ВВ | FIT20" sheetId="17" state="hidden" r:id="rId35"/>
    <sheet name="РБ ВВ | COMMISSION" sheetId="33" state="hidden" r:id="rId36"/>
    <sheet name="РБ BB10%(2022) | FIT15" sheetId="48" state="hidden" r:id="rId37"/>
    <sheet name="РБ BB10%(2022) | FIT20" sheetId="49" state="hidden" r:id="rId38"/>
    <sheet name="РБ BB10%(2022)" sheetId="50" state="hidden" r:id="rId39"/>
    <sheet name="Осенние каникулы | FIT20" sheetId="35" state="hidden" r:id="rId40"/>
    <sheet name="Осенние каникулы | COMMISSION" sheetId="36" state="hidden" r:id="rId41"/>
    <sheet name="ЗЭГ Активный | FIT20" sheetId="37" state="hidden" r:id="rId42"/>
    <sheet name="ЗЭГ Активный | COMMISSION" sheetId="38" state="hidden" r:id="rId43"/>
    <sheet name="РБ BB15%(2022) | FIT15" sheetId="59" state="hidden" r:id="rId44"/>
    <sheet name="РБ BB15%(2022) | FIT20" sheetId="60" state="hidden" r:id="rId45"/>
    <sheet name="нетто 20+35" sheetId="103" state="hidden" r:id="rId46"/>
    <sheet name="нетто 18+25" sheetId="102" state="hidden" r:id="rId47"/>
    <sheet name="нетто 18" sheetId="87" state="hidden" r:id="rId48"/>
    <sheet name="РБ BB15%(2022) " sheetId="61" state="hidden" r:id="rId49"/>
    <sheet name="Отдыхай и катай|FIT15 2021" sheetId="53" state="hidden" r:id="rId50"/>
    <sheet name="Отдыхай и катай|FIT20" sheetId="46" state="hidden" r:id="rId51"/>
    <sheet name="Осенние каникулы | FIT15" sheetId="29" state="hidden" r:id="rId52"/>
    <sheet name="Весенние каникулы | commission" sheetId="56" state="hidden" r:id="rId53"/>
    <sheet name="4=3 | FIT15" sheetId="40" state="hidden" r:id="rId54"/>
    <sheet name="4=3 | FIT20" sheetId="39" state="hidden" r:id="rId55"/>
    <sheet name="ЗЭГ 2022|FIT20" sheetId="57" state="hidden" r:id="rId56"/>
    <sheet name="Осенние каникулы 2022" sheetId="63" state="hidden" r:id="rId57"/>
    <sheet name="4=3 " sheetId="41" state="hidden" r:id="rId58"/>
    <sheet name="отдыхай и катай расчет" sheetId="44" state="hidden" r:id="rId59"/>
    <sheet name="AVIA 25%" sheetId="77" state="hidden" r:id="rId60"/>
    <sheet name="Отдыхай и катай" sheetId="47" state="hidden" r:id="rId61"/>
    <sheet name="Отдыхай и катай|FIT18" sheetId="75" state="hidden" r:id="rId62"/>
    <sheet name="ЯВК 2023 | COMMISSION" sheetId="78" state="hidden" r:id="rId63"/>
    <sheet name="ЯВК 2023 | FIT15" sheetId="79" state="hidden" r:id="rId64"/>
    <sheet name="ЯВК 2023 | FIT18" sheetId="80" state="hidden" r:id="rId65"/>
    <sheet name="ЗЭГ | FIT15" sheetId="28" state="hidden" r:id="rId66"/>
    <sheet name="ЗЭГ | FIT18" sheetId="82" state="hidden" r:id="rId67"/>
    <sheet name="ЗЭГ | COMMISSION" sheetId="83" state="hidden" r:id="rId68"/>
    <sheet name="РБ BB10%(2023)|FIT15" sheetId="70" state="hidden" r:id="rId69"/>
    <sheet name="РБ BB10%(2023)|FIT18" sheetId="74" state="hidden" r:id="rId70"/>
    <sheet name="РБ BB10%(2023)" sheetId="62" state="hidden" r:id="rId71"/>
    <sheet name="РБ BB10%(2024)|FIT15 " sheetId="88" state="hidden" r:id="rId72"/>
    <sheet name="РБ BB10%(2024)|FIT20+35" sheetId="105" state="hidden" r:id="rId73"/>
    <sheet name="РБ BB10%(2024)|FIT18+25" sheetId="104" state="hidden" r:id="rId74"/>
    <sheet name="РБ BB10%(2024)|FIT18" sheetId="90" state="hidden" r:id="rId75"/>
    <sheet name="Отдыхай и Катай |FIT18" sheetId="118" state="hidden" r:id="rId76"/>
    <sheet name="Отдыхай и Катай |COMISSION" sheetId="119" r:id="rId77"/>
    <sheet name="Отдыхай и Катай |FIT18+25" sheetId="120" state="hidden" r:id="rId78"/>
    <sheet name="Отдыхай и Катай |FIT20+35" sheetId="121" state="hidden" r:id="rId79"/>
    <sheet name="Отдыхай и Катай |FIT15 " sheetId="122" state="hidden" r:id="rId80"/>
    <sheet name="РБ BB15%(2024)|FIT15  " sheetId="97" state="hidden" r:id="rId81"/>
    <sheet name="РБ BB15%(2024)|FIT20+35" sheetId="107" state="hidden" r:id="rId82"/>
    <sheet name="РБ BB15%(2024)|FIT18+25" sheetId="106" state="hidden" r:id="rId83"/>
    <sheet name="РБ BB15%(2024)|FIT18" sheetId="98" state="hidden" r:id="rId84"/>
    <sheet name="РБ BB15%(2024)| comiss" sheetId="99" state="hidden" r:id="rId85"/>
    <sheet name="Наполни лето | FIT15" sheetId="84" state="hidden" r:id="rId86"/>
    <sheet name="Наполни лето | FIT18" sheetId="85" state="hidden" r:id="rId87"/>
    <sheet name="Наполни лето | COMMISSION" sheetId="86" state="hidden" r:id="rId88"/>
    <sheet name="ЗЭГ FIT20 +25 Pegas" sheetId="26" state="hidden" r:id="rId89"/>
    <sheet name="Avia netto 30%" sheetId="22" state="hidden" r:id="rId90"/>
  </sheets>
  <calcPr calcId="162913"/>
</workbook>
</file>

<file path=xl/calcChain.xml><?xml version="1.0" encoding="utf-8"?>
<calcChain xmlns="http://schemas.openxmlformats.org/spreadsheetml/2006/main">
  <c r="C3" i="122" l="1"/>
  <c r="D3" i="122"/>
  <c r="E3" i="122"/>
  <c r="F3" i="122"/>
  <c r="G3" i="122"/>
  <c r="H3" i="122"/>
  <c r="I3" i="122"/>
  <c r="J3" i="122"/>
  <c r="K3" i="122"/>
  <c r="L3" i="122"/>
  <c r="M3" i="122"/>
  <c r="N3" i="122"/>
  <c r="O3" i="122"/>
  <c r="P3" i="122"/>
  <c r="Q3" i="122"/>
  <c r="R3" i="122"/>
  <c r="S3" i="122"/>
  <c r="T3" i="122"/>
  <c r="U3" i="122"/>
  <c r="V3" i="122"/>
  <c r="W3" i="122"/>
  <c r="X3" i="122"/>
  <c r="Y3" i="122"/>
  <c r="Z3" i="122"/>
  <c r="AA3" i="122"/>
  <c r="AB3" i="122"/>
  <c r="AC3" i="122"/>
  <c r="AD3" i="122"/>
  <c r="AE3" i="122"/>
  <c r="AF3" i="122"/>
  <c r="AG3" i="122"/>
  <c r="AH3" i="122"/>
  <c r="AI3" i="122"/>
  <c r="AJ3" i="122"/>
  <c r="AK3" i="122"/>
  <c r="AL3" i="122"/>
  <c r="AM3" i="122"/>
  <c r="AN3" i="122"/>
  <c r="C4" i="122"/>
  <c r="D4" i="122"/>
  <c r="E4" i="122"/>
  <c r="F4" i="122"/>
  <c r="G4" i="122"/>
  <c r="H4" i="122"/>
  <c r="I4" i="122"/>
  <c r="J4" i="122"/>
  <c r="K4" i="122"/>
  <c r="L4" i="122"/>
  <c r="M4" i="122"/>
  <c r="N4" i="122"/>
  <c r="O4" i="122"/>
  <c r="P4" i="122"/>
  <c r="Q4" i="122"/>
  <c r="R4" i="122"/>
  <c r="S4" i="122"/>
  <c r="T4" i="122"/>
  <c r="U4" i="122"/>
  <c r="V4" i="122"/>
  <c r="W4" i="122"/>
  <c r="X4" i="122"/>
  <c r="Y4" i="122"/>
  <c r="Z4" i="122"/>
  <c r="AA4" i="122"/>
  <c r="AB4" i="122"/>
  <c r="AC4" i="122"/>
  <c r="AD4" i="122"/>
  <c r="AE4" i="122"/>
  <c r="AF4" i="122"/>
  <c r="AG4" i="122"/>
  <c r="AH4" i="122"/>
  <c r="AI4" i="122"/>
  <c r="AJ4" i="122"/>
  <c r="AK4" i="122"/>
  <c r="AL4" i="122"/>
  <c r="AM4" i="122"/>
  <c r="AN4" i="122"/>
  <c r="C6" i="122"/>
  <c r="D6" i="122"/>
  <c r="E6" i="122"/>
  <c r="F6" i="122"/>
  <c r="G6" i="122"/>
  <c r="H6" i="122"/>
  <c r="I6" i="122"/>
  <c r="J6" i="122"/>
  <c r="K6" i="122"/>
  <c r="L6" i="122"/>
  <c r="M6" i="122"/>
  <c r="N6" i="122"/>
  <c r="O6" i="122"/>
  <c r="P6" i="122"/>
  <c r="Q6" i="122"/>
  <c r="R6" i="122"/>
  <c r="S6" i="122"/>
  <c r="T6" i="122"/>
  <c r="U6" i="122"/>
  <c r="V6" i="122"/>
  <c r="W6" i="122"/>
  <c r="X6" i="122"/>
  <c r="Y6" i="122"/>
  <c r="Z6" i="122"/>
  <c r="AA6" i="122"/>
  <c r="AB6" i="122"/>
  <c r="AC6" i="122"/>
  <c r="AD6" i="122"/>
  <c r="AE6" i="122"/>
  <c r="AF6" i="122"/>
  <c r="AG6" i="122"/>
  <c r="AH6" i="122"/>
  <c r="AI6" i="122"/>
  <c r="AJ6" i="122"/>
  <c r="AK6" i="122"/>
  <c r="AL6" i="122"/>
  <c r="AM6" i="122"/>
  <c r="AN6" i="122"/>
  <c r="C7" i="122"/>
  <c r="D7" i="122"/>
  <c r="E7" i="122"/>
  <c r="F7" i="122"/>
  <c r="G7" i="122"/>
  <c r="H7" i="122"/>
  <c r="I7" i="122"/>
  <c r="J7" i="122"/>
  <c r="K7" i="122"/>
  <c r="L7" i="122"/>
  <c r="M7" i="122"/>
  <c r="N7" i="122"/>
  <c r="O7" i="122"/>
  <c r="P7" i="122"/>
  <c r="Q7" i="122"/>
  <c r="R7" i="122"/>
  <c r="S7" i="122"/>
  <c r="T7" i="122"/>
  <c r="U7" i="122"/>
  <c r="V7" i="122"/>
  <c r="W7" i="122"/>
  <c r="X7" i="122"/>
  <c r="Y7" i="122"/>
  <c r="Z7" i="122"/>
  <c r="AA7" i="122"/>
  <c r="AB7" i="122"/>
  <c r="AC7" i="122"/>
  <c r="AD7" i="122"/>
  <c r="AE7" i="122"/>
  <c r="AF7" i="122"/>
  <c r="AG7" i="122"/>
  <c r="AH7" i="122"/>
  <c r="AI7" i="122"/>
  <c r="AJ7" i="122"/>
  <c r="AK7" i="122"/>
  <c r="AL7" i="122"/>
  <c r="AM7" i="122"/>
  <c r="AN7" i="122"/>
  <c r="C9" i="122"/>
  <c r="D9" i="122"/>
  <c r="E9" i="122"/>
  <c r="F9" i="122"/>
  <c r="G9" i="122"/>
  <c r="H9" i="122"/>
  <c r="I9" i="122"/>
  <c r="J9" i="122"/>
  <c r="K9" i="122"/>
  <c r="L9" i="122"/>
  <c r="M9" i="122"/>
  <c r="N9" i="122"/>
  <c r="O9" i="122"/>
  <c r="P9" i="122"/>
  <c r="Q9" i="122"/>
  <c r="R9" i="122"/>
  <c r="S9" i="122"/>
  <c r="T9" i="122"/>
  <c r="U9" i="122"/>
  <c r="V9" i="122"/>
  <c r="W9" i="122"/>
  <c r="X9" i="122"/>
  <c r="Y9" i="122"/>
  <c r="Z9" i="122"/>
  <c r="AA9" i="122"/>
  <c r="AB9" i="122"/>
  <c r="AC9" i="122"/>
  <c r="AD9" i="122"/>
  <c r="AE9" i="122"/>
  <c r="AF9" i="122"/>
  <c r="AG9" i="122"/>
  <c r="AH9" i="122"/>
  <c r="AI9" i="122"/>
  <c r="AJ9" i="122"/>
  <c r="AK9" i="122"/>
  <c r="AL9" i="122"/>
  <c r="AM9" i="122"/>
  <c r="AN9" i="122"/>
  <c r="C10" i="122"/>
  <c r="D10" i="122"/>
  <c r="E10" i="122"/>
  <c r="F10" i="122"/>
  <c r="G10" i="122"/>
  <c r="H10" i="122"/>
  <c r="I10" i="122"/>
  <c r="J10" i="122"/>
  <c r="K10" i="122"/>
  <c r="L10" i="122"/>
  <c r="M10" i="122"/>
  <c r="N10" i="122"/>
  <c r="O10" i="122"/>
  <c r="P10" i="122"/>
  <c r="Q10" i="122"/>
  <c r="R10" i="122"/>
  <c r="S10" i="122"/>
  <c r="T10" i="122"/>
  <c r="U10" i="122"/>
  <c r="V10" i="122"/>
  <c r="W10" i="122"/>
  <c r="X10" i="122"/>
  <c r="Y10" i="122"/>
  <c r="Z10" i="122"/>
  <c r="AA10" i="122"/>
  <c r="AB10" i="122"/>
  <c r="AC10" i="122"/>
  <c r="AD10" i="122"/>
  <c r="AE10" i="122"/>
  <c r="AF10" i="122"/>
  <c r="AG10" i="122"/>
  <c r="AH10" i="122"/>
  <c r="AI10" i="122"/>
  <c r="AJ10" i="122"/>
  <c r="AK10" i="122"/>
  <c r="AL10" i="122"/>
  <c r="AM10" i="122"/>
  <c r="AN10" i="122"/>
  <c r="C12" i="122"/>
  <c r="D12" i="122"/>
  <c r="E12" i="122"/>
  <c r="F12" i="122"/>
  <c r="G12" i="122"/>
  <c r="H12" i="122"/>
  <c r="I12" i="122"/>
  <c r="J12" i="122"/>
  <c r="K12" i="122"/>
  <c r="L12" i="122"/>
  <c r="M12" i="122"/>
  <c r="N12" i="122"/>
  <c r="O12" i="122"/>
  <c r="P12" i="122"/>
  <c r="Q12" i="122"/>
  <c r="R12" i="122"/>
  <c r="S12" i="122"/>
  <c r="T12" i="122"/>
  <c r="U12" i="122"/>
  <c r="V12" i="122"/>
  <c r="W12" i="122"/>
  <c r="X12" i="122"/>
  <c r="Y12" i="122"/>
  <c r="Z12" i="122"/>
  <c r="AA12" i="122"/>
  <c r="AB12" i="122"/>
  <c r="AC12" i="122"/>
  <c r="AD12" i="122"/>
  <c r="AE12" i="122"/>
  <c r="AF12" i="122"/>
  <c r="AG12" i="122"/>
  <c r="AH12" i="122"/>
  <c r="AI12" i="122"/>
  <c r="AJ12" i="122"/>
  <c r="AK12" i="122"/>
  <c r="AL12" i="122"/>
  <c r="AM12" i="122"/>
  <c r="AN12" i="122"/>
  <c r="C13" i="122"/>
  <c r="D13" i="122"/>
  <c r="E13" i="122"/>
  <c r="F13" i="122"/>
  <c r="G13" i="122"/>
  <c r="H13" i="122"/>
  <c r="I13" i="122"/>
  <c r="J13" i="122"/>
  <c r="K13" i="122"/>
  <c r="L13" i="122"/>
  <c r="M13" i="122"/>
  <c r="N13" i="122"/>
  <c r="O13" i="122"/>
  <c r="P13" i="122"/>
  <c r="Q13" i="122"/>
  <c r="R13" i="122"/>
  <c r="S13" i="122"/>
  <c r="T13" i="122"/>
  <c r="U13" i="122"/>
  <c r="V13" i="122"/>
  <c r="W13" i="122"/>
  <c r="X13" i="122"/>
  <c r="Y13" i="122"/>
  <c r="Z13" i="122"/>
  <c r="AA13" i="122"/>
  <c r="AB13" i="122"/>
  <c r="AC13" i="122"/>
  <c r="AD13" i="122"/>
  <c r="AE13" i="122"/>
  <c r="AF13" i="122"/>
  <c r="AG13" i="122"/>
  <c r="AH13" i="122"/>
  <c r="AI13" i="122"/>
  <c r="AJ13" i="122"/>
  <c r="AK13" i="122"/>
  <c r="AL13" i="122"/>
  <c r="AM13" i="122"/>
  <c r="AN13" i="122"/>
  <c r="C15" i="122"/>
  <c r="D15" i="122"/>
  <c r="E15" i="122"/>
  <c r="F15" i="122"/>
  <c r="G15" i="122"/>
  <c r="H15" i="122"/>
  <c r="I15" i="122"/>
  <c r="J15" i="122"/>
  <c r="K15" i="122"/>
  <c r="L15" i="122"/>
  <c r="M15" i="122"/>
  <c r="N15" i="122"/>
  <c r="O15" i="122"/>
  <c r="P15" i="122"/>
  <c r="Q15" i="122"/>
  <c r="R15" i="122"/>
  <c r="S15" i="122"/>
  <c r="T15" i="122"/>
  <c r="U15" i="122"/>
  <c r="V15" i="122"/>
  <c r="W15" i="122"/>
  <c r="X15" i="122"/>
  <c r="Y15" i="122"/>
  <c r="Z15" i="122"/>
  <c r="AA15" i="122"/>
  <c r="AB15" i="122"/>
  <c r="AC15" i="122"/>
  <c r="AD15" i="122"/>
  <c r="AE15" i="122"/>
  <c r="AF15" i="122"/>
  <c r="AG15" i="122"/>
  <c r="AH15" i="122"/>
  <c r="AI15" i="122"/>
  <c r="AJ15" i="122"/>
  <c r="AK15" i="122"/>
  <c r="AL15" i="122"/>
  <c r="AM15" i="122"/>
  <c r="AN15" i="122"/>
  <c r="C16" i="122"/>
  <c r="D16" i="122"/>
  <c r="E16" i="122"/>
  <c r="F16" i="122"/>
  <c r="G16" i="122"/>
  <c r="H16" i="122"/>
  <c r="I16" i="122"/>
  <c r="J16" i="122"/>
  <c r="K16" i="122"/>
  <c r="L16" i="122"/>
  <c r="M16" i="122"/>
  <c r="N16" i="122"/>
  <c r="O16" i="122"/>
  <c r="P16" i="122"/>
  <c r="Q16" i="122"/>
  <c r="R16" i="122"/>
  <c r="S16" i="122"/>
  <c r="T16" i="122"/>
  <c r="U16" i="122"/>
  <c r="V16" i="122"/>
  <c r="W16" i="122"/>
  <c r="X16" i="122"/>
  <c r="Y16" i="122"/>
  <c r="Z16" i="122"/>
  <c r="AA16" i="122"/>
  <c r="AB16" i="122"/>
  <c r="AC16" i="122"/>
  <c r="AD16" i="122"/>
  <c r="AE16" i="122"/>
  <c r="AF16" i="122"/>
  <c r="AG16" i="122"/>
  <c r="AH16" i="122"/>
  <c r="AI16" i="122"/>
  <c r="AJ16" i="122"/>
  <c r="AK16" i="122"/>
  <c r="AL16" i="122"/>
  <c r="AM16" i="122"/>
  <c r="AN16" i="122"/>
  <c r="C18" i="122"/>
  <c r="D18" i="122"/>
  <c r="E18" i="122"/>
  <c r="F18" i="122"/>
  <c r="G18" i="122"/>
  <c r="H18" i="122"/>
  <c r="I18" i="122"/>
  <c r="J18" i="122"/>
  <c r="K18" i="122"/>
  <c r="L18" i="122"/>
  <c r="M18" i="122"/>
  <c r="N18" i="122"/>
  <c r="O18" i="122"/>
  <c r="P18" i="122"/>
  <c r="Q18" i="122"/>
  <c r="R18" i="122"/>
  <c r="S18" i="122"/>
  <c r="T18" i="122"/>
  <c r="U18" i="122"/>
  <c r="V18" i="122"/>
  <c r="W18" i="122"/>
  <c r="X18" i="122"/>
  <c r="Y18" i="122"/>
  <c r="Z18" i="122"/>
  <c r="AA18" i="122"/>
  <c r="AB18" i="122"/>
  <c r="AC18" i="122"/>
  <c r="AD18" i="122"/>
  <c r="AE18" i="122"/>
  <c r="AF18" i="122"/>
  <c r="AG18" i="122"/>
  <c r="AH18" i="122"/>
  <c r="AI18" i="122"/>
  <c r="AJ18" i="122"/>
  <c r="AK18" i="122"/>
  <c r="AL18" i="122"/>
  <c r="AM18" i="122"/>
  <c r="AN18" i="122"/>
  <c r="C19" i="122"/>
  <c r="D19" i="122"/>
  <c r="E19" i="122"/>
  <c r="F19" i="122"/>
  <c r="G19" i="122"/>
  <c r="H19" i="122"/>
  <c r="I19" i="122"/>
  <c r="J19" i="122"/>
  <c r="K19" i="122"/>
  <c r="L19" i="122"/>
  <c r="M19" i="122"/>
  <c r="N19" i="122"/>
  <c r="O19" i="122"/>
  <c r="P19" i="122"/>
  <c r="Q19" i="122"/>
  <c r="R19" i="122"/>
  <c r="S19" i="122"/>
  <c r="T19" i="122"/>
  <c r="U19" i="122"/>
  <c r="V19" i="122"/>
  <c r="W19" i="122"/>
  <c r="X19" i="122"/>
  <c r="Y19" i="122"/>
  <c r="Z19" i="122"/>
  <c r="AA19" i="122"/>
  <c r="AB19" i="122"/>
  <c r="AC19" i="122"/>
  <c r="AD19" i="122"/>
  <c r="AE19" i="122"/>
  <c r="AF19" i="122"/>
  <c r="AG19" i="122"/>
  <c r="AH19" i="122"/>
  <c r="AI19" i="122"/>
  <c r="AJ19" i="122"/>
  <c r="AK19" i="122"/>
  <c r="AL19" i="122"/>
  <c r="AM19" i="122"/>
  <c r="AN19" i="122"/>
  <c r="C20" i="122"/>
  <c r="D20" i="122"/>
  <c r="E20" i="122"/>
  <c r="F20" i="122"/>
  <c r="G20" i="122"/>
  <c r="H20" i="122"/>
  <c r="I20" i="122"/>
  <c r="J20" i="122"/>
  <c r="K20" i="122"/>
  <c r="L20" i="122"/>
  <c r="M20" i="122"/>
  <c r="N20" i="122"/>
  <c r="O20" i="122"/>
  <c r="P20" i="122"/>
  <c r="Q20" i="122"/>
  <c r="R20" i="122"/>
  <c r="S20" i="122"/>
  <c r="T20" i="122"/>
  <c r="U20" i="122"/>
  <c r="V20" i="122"/>
  <c r="W20" i="122"/>
  <c r="X20" i="122"/>
  <c r="Y20" i="122"/>
  <c r="Z20" i="122"/>
  <c r="AA20" i="122"/>
  <c r="AB20" i="122"/>
  <c r="AC20" i="122"/>
  <c r="AD20" i="122"/>
  <c r="AE20" i="122"/>
  <c r="AF20" i="122"/>
  <c r="AG20" i="122"/>
  <c r="AH20" i="122"/>
  <c r="AI20" i="122"/>
  <c r="AJ20" i="122"/>
  <c r="AK20" i="122"/>
  <c r="AL20" i="122"/>
  <c r="AM20" i="122"/>
  <c r="AN20" i="122"/>
  <c r="C21" i="122"/>
  <c r="D21" i="122"/>
  <c r="E21" i="122"/>
  <c r="F21" i="122"/>
  <c r="G21" i="122"/>
  <c r="H21" i="122"/>
  <c r="I21" i="122"/>
  <c r="J21" i="122"/>
  <c r="K21" i="122"/>
  <c r="L21" i="122"/>
  <c r="M21" i="122"/>
  <c r="N21" i="122"/>
  <c r="O21" i="122"/>
  <c r="P21" i="122"/>
  <c r="Q21" i="122"/>
  <c r="R21" i="122"/>
  <c r="S21" i="122"/>
  <c r="T21" i="122"/>
  <c r="U21" i="122"/>
  <c r="V21" i="122"/>
  <c r="W21" i="122"/>
  <c r="X21" i="122"/>
  <c r="Y21" i="122"/>
  <c r="Z21" i="122"/>
  <c r="AA21" i="122"/>
  <c r="AB21" i="122"/>
  <c r="AC21" i="122"/>
  <c r="AD21" i="122"/>
  <c r="AE21" i="122"/>
  <c r="AF21" i="122"/>
  <c r="AG21" i="122"/>
  <c r="AH21" i="122"/>
  <c r="AI21" i="122"/>
  <c r="AJ21" i="122"/>
  <c r="AK21" i="122"/>
  <c r="AL21" i="122"/>
  <c r="AM21" i="122"/>
  <c r="AN21" i="122"/>
  <c r="C24" i="122"/>
  <c r="D24" i="122"/>
  <c r="E24" i="122"/>
  <c r="F24" i="122"/>
  <c r="G24" i="122"/>
  <c r="H24" i="122"/>
  <c r="I24" i="122"/>
  <c r="J24" i="122"/>
  <c r="K24" i="122"/>
  <c r="L24" i="122"/>
  <c r="M24" i="122"/>
  <c r="N24" i="122"/>
  <c r="O24" i="122"/>
  <c r="P24" i="122"/>
  <c r="Q24" i="122"/>
  <c r="R24" i="122"/>
  <c r="S24" i="122"/>
  <c r="T24" i="122"/>
  <c r="U24" i="122"/>
  <c r="V24" i="122"/>
  <c r="W24" i="122"/>
  <c r="X24" i="122"/>
  <c r="Y24" i="122"/>
  <c r="Z24" i="122"/>
  <c r="AA24" i="122"/>
  <c r="AB24" i="122"/>
  <c r="AC24" i="122"/>
  <c r="AD24" i="122"/>
  <c r="AE24" i="122"/>
  <c r="AF24" i="122"/>
  <c r="AG24" i="122"/>
  <c r="AH24" i="122"/>
  <c r="AI24" i="122"/>
  <c r="AJ24" i="122"/>
  <c r="AK24" i="122"/>
  <c r="AL24" i="122"/>
  <c r="AM24" i="122"/>
  <c r="AN24" i="122"/>
  <c r="C25" i="122"/>
  <c r="D25" i="122"/>
  <c r="E25" i="122"/>
  <c r="F25" i="122"/>
  <c r="G25" i="122"/>
  <c r="H25" i="122"/>
  <c r="I25" i="122"/>
  <c r="J25" i="122"/>
  <c r="K25" i="122"/>
  <c r="L25" i="122"/>
  <c r="M25" i="122"/>
  <c r="N25" i="122"/>
  <c r="O25" i="122"/>
  <c r="P25" i="122"/>
  <c r="Q25" i="122"/>
  <c r="R25" i="122"/>
  <c r="S25" i="122"/>
  <c r="T25" i="122"/>
  <c r="U25" i="122"/>
  <c r="V25" i="122"/>
  <c r="W25" i="122"/>
  <c r="X25" i="122"/>
  <c r="Y25" i="122"/>
  <c r="Z25" i="122"/>
  <c r="AA25" i="122"/>
  <c r="AB25" i="122"/>
  <c r="AC25" i="122"/>
  <c r="AD25" i="122"/>
  <c r="AE25" i="122"/>
  <c r="AF25" i="122"/>
  <c r="AG25" i="122"/>
  <c r="AH25" i="122"/>
  <c r="AI25" i="122"/>
  <c r="AJ25" i="122"/>
  <c r="AK25" i="122"/>
  <c r="AL25" i="122"/>
  <c r="AM25" i="122"/>
  <c r="AN25" i="122"/>
  <c r="C27" i="122"/>
  <c r="D27" i="122"/>
  <c r="E27" i="122"/>
  <c r="F27" i="122"/>
  <c r="G27" i="122"/>
  <c r="H27" i="122"/>
  <c r="I27" i="122"/>
  <c r="J27" i="122"/>
  <c r="K27" i="122"/>
  <c r="L27" i="122"/>
  <c r="M27" i="122"/>
  <c r="N27" i="122"/>
  <c r="O27" i="122"/>
  <c r="P27" i="122"/>
  <c r="Q27" i="122"/>
  <c r="R27" i="122"/>
  <c r="S27" i="122"/>
  <c r="T27" i="122"/>
  <c r="U27" i="122"/>
  <c r="V27" i="122"/>
  <c r="W27" i="122"/>
  <c r="X27" i="122"/>
  <c r="Y27" i="122"/>
  <c r="Z27" i="122"/>
  <c r="AA27" i="122"/>
  <c r="AB27" i="122"/>
  <c r="AC27" i="122"/>
  <c r="AD27" i="122"/>
  <c r="AE27" i="122"/>
  <c r="AF27" i="122"/>
  <c r="AG27" i="122"/>
  <c r="AH27" i="122"/>
  <c r="AI27" i="122"/>
  <c r="AJ27" i="122"/>
  <c r="AK27" i="122"/>
  <c r="AL27" i="122"/>
  <c r="AM27" i="122"/>
  <c r="AN27" i="122"/>
  <c r="C28" i="122"/>
  <c r="D28" i="122"/>
  <c r="E28" i="122"/>
  <c r="F28" i="122"/>
  <c r="G28" i="122"/>
  <c r="H28" i="122"/>
  <c r="I28" i="122"/>
  <c r="J28" i="122"/>
  <c r="K28" i="122"/>
  <c r="L28" i="122"/>
  <c r="M28" i="122"/>
  <c r="N28" i="122"/>
  <c r="O28" i="122"/>
  <c r="P28" i="122"/>
  <c r="Q28" i="122"/>
  <c r="R28" i="122"/>
  <c r="S28" i="122"/>
  <c r="T28" i="122"/>
  <c r="U28" i="122"/>
  <c r="V28" i="122"/>
  <c r="W28" i="122"/>
  <c r="X28" i="122"/>
  <c r="Y28" i="122"/>
  <c r="Z28" i="122"/>
  <c r="AA28" i="122"/>
  <c r="AB28" i="122"/>
  <c r="AC28" i="122"/>
  <c r="AD28" i="122"/>
  <c r="AE28" i="122"/>
  <c r="AF28" i="122"/>
  <c r="AG28" i="122"/>
  <c r="AH28" i="122"/>
  <c r="AI28" i="122"/>
  <c r="AJ28" i="122"/>
  <c r="AK28" i="122"/>
  <c r="AL28" i="122"/>
  <c r="AM28" i="122"/>
  <c r="AN28" i="122"/>
  <c r="C30" i="122"/>
  <c r="D30" i="122"/>
  <c r="E30" i="122"/>
  <c r="F30" i="122"/>
  <c r="G30" i="122"/>
  <c r="H30" i="122"/>
  <c r="I30" i="122"/>
  <c r="J30" i="122"/>
  <c r="K30" i="122"/>
  <c r="L30" i="122"/>
  <c r="M30" i="122"/>
  <c r="N30" i="122"/>
  <c r="O30" i="122"/>
  <c r="P30" i="122"/>
  <c r="Q30" i="122"/>
  <c r="R30" i="122"/>
  <c r="S30" i="122"/>
  <c r="T30" i="122"/>
  <c r="U30" i="122"/>
  <c r="V30" i="122"/>
  <c r="W30" i="122"/>
  <c r="X30" i="122"/>
  <c r="Y30" i="122"/>
  <c r="Z30" i="122"/>
  <c r="AA30" i="122"/>
  <c r="AB30" i="122"/>
  <c r="AC30" i="122"/>
  <c r="AD30" i="122"/>
  <c r="AE30" i="122"/>
  <c r="AF30" i="122"/>
  <c r="AG30" i="122"/>
  <c r="AH30" i="122"/>
  <c r="AI30" i="122"/>
  <c r="AJ30" i="122"/>
  <c r="AK30" i="122"/>
  <c r="AL30" i="122"/>
  <c r="AM30" i="122"/>
  <c r="AN30" i="122"/>
  <c r="C31" i="122"/>
  <c r="D31" i="122"/>
  <c r="E31" i="122"/>
  <c r="F31" i="122"/>
  <c r="G31" i="122"/>
  <c r="H31" i="122"/>
  <c r="I31" i="122"/>
  <c r="J31" i="122"/>
  <c r="K31" i="122"/>
  <c r="L31" i="122"/>
  <c r="M31" i="122"/>
  <c r="N31" i="122"/>
  <c r="O31" i="122"/>
  <c r="P31" i="122"/>
  <c r="Q31" i="122"/>
  <c r="R31" i="122"/>
  <c r="S31" i="122"/>
  <c r="T31" i="122"/>
  <c r="U31" i="122"/>
  <c r="V31" i="122"/>
  <c r="W31" i="122"/>
  <c r="X31" i="122"/>
  <c r="Y31" i="122"/>
  <c r="Z31" i="122"/>
  <c r="AA31" i="122"/>
  <c r="AB31" i="122"/>
  <c r="AC31" i="122"/>
  <c r="AD31" i="122"/>
  <c r="AE31" i="122"/>
  <c r="AF31" i="122"/>
  <c r="AG31" i="122"/>
  <c r="AH31" i="122"/>
  <c r="AI31" i="122"/>
  <c r="AJ31" i="122"/>
  <c r="AK31" i="122"/>
  <c r="AL31" i="122"/>
  <c r="AM31" i="122"/>
  <c r="AN31" i="122"/>
  <c r="C33" i="122"/>
  <c r="D33" i="122"/>
  <c r="E33" i="122"/>
  <c r="F33" i="122"/>
  <c r="G33" i="122"/>
  <c r="H33" i="122"/>
  <c r="I33" i="122"/>
  <c r="J33" i="122"/>
  <c r="K33" i="122"/>
  <c r="L33" i="122"/>
  <c r="M33" i="122"/>
  <c r="N33" i="122"/>
  <c r="O33" i="122"/>
  <c r="P33" i="122"/>
  <c r="Q33" i="122"/>
  <c r="R33" i="122"/>
  <c r="S33" i="122"/>
  <c r="T33" i="122"/>
  <c r="U33" i="122"/>
  <c r="V33" i="122"/>
  <c r="W33" i="122"/>
  <c r="X33" i="122"/>
  <c r="Y33" i="122"/>
  <c r="Z33" i="122"/>
  <c r="AA33" i="122"/>
  <c r="AB33" i="122"/>
  <c r="AC33" i="122"/>
  <c r="AD33" i="122"/>
  <c r="AE33" i="122"/>
  <c r="AF33" i="122"/>
  <c r="AG33" i="122"/>
  <c r="AH33" i="122"/>
  <c r="AI33" i="122"/>
  <c r="AJ33" i="122"/>
  <c r="AK33" i="122"/>
  <c r="AL33" i="122"/>
  <c r="AM33" i="122"/>
  <c r="AN33" i="122"/>
  <c r="C34" i="122"/>
  <c r="D34" i="122"/>
  <c r="E34" i="122"/>
  <c r="F34" i="122"/>
  <c r="G34" i="122"/>
  <c r="H34" i="122"/>
  <c r="I34" i="122"/>
  <c r="J34" i="122"/>
  <c r="K34" i="122"/>
  <c r="L34" i="122"/>
  <c r="M34" i="122"/>
  <c r="N34" i="122"/>
  <c r="O34" i="122"/>
  <c r="P34" i="122"/>
  <c r="Q34" i="122"/>
  <c r="R34" i="122"/>
  <c r="S34" i="122"/>
  <c r="T34" i="122"/>
  <c r="U34" i="122"/>
  <c r="V34" i="122"/>
  <c r="W34" i="122"/>
  <c r="X34" i="122"/>
  <c r="Y34" i="122"/>
  <c r="Z34" i="122"/>
  <c r="AA34" i="122"/>
  <c r="AB34" i="122"/>
  <c r="AC34" i="122"/>
  <c r="AD34" i="122"/>
  <c r="AE34" i="122"/>
  <c r="AF34" i="122"/>
  <c r="AG34" i="122"/>
  <c r="AH34" i="122"/>
  <c r="AI34" i="122"/>
  <c r="AJ34" i="122"/>
  <c r="AK34" i="122"/>
  <c r="AL34" i="122"/>
  <c r="AM34" i="122"/>
  <c r="AN34" i="122"/>
  <c r="C36" i="122"/>
  <c r="D36" i="122"/>
  <c r="E36" i="122"/>
  <c r="F36" i="122"/>
  <c r="G36" i="122"/>
  <c r="H36" i="122"/>
  <c r="I36" i="122"/>
  <c r="J36" i="122"/>
  <c r="K36" i="122"/>
  <c r="L36" i="122"/>
  <c r="M36" i="122"/>
  <c r="N36" i="122"/>
  <c r="O36" i="122"/>
  <c r="P36" i="122"/>
  <c r="Q36" i="122"/>
  <c r="R36" i="122"/>
  <c r="S36" i="122"/>
  <c r="T36" i="122"/>
  <c r="U36" i="122"/>
  <c r="V36" i="122"/>
  <c r="W36" i="122"/>
  <c r="X36" i="122"/>
  <c r="Y36" i="122"/>
  <c r="Z36" i="122"/>
  <c r="AA36" i="122"/>
  <c r="AB36" i="122"/>
  <c r="AC36" i="122"/>
  <c r="AD36" i="122"/>
  <c r="AE36" i="122"/>
  <c r="AF36" i="122"/>
  <c r="AG36" i="122"/>
  <c r="AH36" i="122"/>
  <c r="AI36" i="122"/>
  <c r="AJ36" i="122"/>
  <c r="AK36" i="122"/>
  <c r="AL36" i="122"/>
  <c r="AM36" i="122"/>
  <c r="AN36" i="122"/>
  <c r="C37" i="122"/>
  <c r="D37" i="122"/>
  <c r="E37" i="122"/>
  <c r="F37" i="122"/>
  <c r="G37" i="122"/>
  <c r="H37" i="122"/>
  <c r="I37" i="122"/>
  <c r="J37" i="122"/>
  <c r="K37" i="122"/>
  <c r="L37" i="122"/>
  <c r="M37" i="122"/>
  <c r="N37" i="122"/>
  <c r="O37" i="122"/>
  <c r="P37" i="122"/>
  <c r="Q37" i="122"/>
  <c r="R37" i="122"/>
  <c r="S37" i="122"/>
  <c r="T37" i="122"/>
  <c r="U37" i="122"/>
  <c r="V37" i="122"/>
  <c r="W37" i="122"/>
  <c r="X37" i="122"/>
  <c r="Y37" i="122"/>
  <c r="Z37" i="122"/>
  <c r="AA37" i="122"/>
  <c r="AB37" i="122"/>
  <c r="AC37" i="122"/>
  <c r="AD37" i="122"/>
  <c r="AE37" i="122"/>
  <c r="AF37" i="122"/>
  <c r="AG37" i="122"/>
  <c r="AH37" i="122"/>
  <c r="AI37" i="122"/>
  <c r="AJ37" i="122"/>
  <c r="AK37" i="122"/>
  <c r="AL37" i="122"/>
  <c r="AM37" i="122"/>
  <c r="AN37" i="122"/>
  <c r="C39" i="122"/>
  <c r="D39" i="122"/>
  <c r="E39" i="122"/>
  <c r="F39" i="122"/>
  <c r="G39" i="122"/>
  <c r="H39" i="122"/>
  <c r="I39" i="122"/>
  <c r="J39" i="122"/>
  <c r="K39" i="122"/>
  <c r="L39" i="122"/>
  <c r="M39" i="122"/>
  <c r="N39" i="122"/>
  <c r="O39" i="122"/>
  <c r="P39" i="122"/>
  <c r="Q39" i="122"/>
  <c r="R39" i="122"/>
  <c r="S39" i="122"/>
  <c r="T39" i="122"/>
  <c r="U39" i="122"/>
  <c r="V39" i="122"/>
  <c r="W39" i="122"/>
  <c r="X39" i="122"/>
  <c r="Y39" i="122"/>
  <c r="Z39" i="122"/>
  <c r="AA39" i="122"/>
  <c r="AB39" i="122"/>
  <c r="AC39" i="122"/>
  <c r="AD39" i="122"/>
  <c r="AE39" i="122"/>
  <c r="AF39" i="122"/>
  <c r="AG39" i="122"/>
  <c r="AH39" i="122"/>
  <c r="AI39" i="122"/>
  <c r="AJ39" i="122"/>
  <c r="AK39" i="122"/>
  <c r="AL39" i="122"/>
  <c r="AM39" i="122"/>
  <c r="AN39" i="122"/>
  <c r="C40" i="122"/>
  <c r="D40" i="122"/>
  <c r="E40" i="122"/>
  <c r="F40" i="122"/>
  <c r="G40" i="122"/>
  <c r="H40" i="122"/>
  <c r="I40" i="122"/>
  <c r="J40" i="122"/>
  <c r="K40" i="122"/>
  <c r="L40" i="122"/>
  <c r="M40" i="122"/>
  <c r="N40" i="122"/>
  <c r="O40" i="122"/>
  <c r="P40" i="122"/>
  <c r="Q40" i="122"/>
  <c r="R40" i="122"/>
  <c r="S40" i="122"/>
  <c r="T40" i="122"/>
  <c r="U40" i="122"/>
  <c r="V40" i="122"/>
  <c r="W40" i="122"/>
  <c r="X40" i="122"/>
  <c r="Y40" i="122"/>
  <c r="Z40" i="122"/>
  <c r="AA40" i="122"/>
  <c r="AB40" i="122"/>
  <c r="AC40" i="122"/>
  <c r="AD40" i="122"/>
  <c r="AE40" i="122"/>
  <c r="AF40" i="122"/>
  <c r="AG40" i="122"/>
  <c r="AH40" i="122"/>
  <c r="AI40" i="122"/>
  <c r="AJ40" i="122"/>
  <c r="AK40" i="122"/>
  <c r="AL40" i="122"/>
  <c r="AM40" i="122"/>
  <c r="AN40" i="122"/>
  <c r="C41" i="122"/>
  <c r="D41" i="122"/>
  <c r="E41" i="122"/>
  <c r="F41" i="122"/>
  <c r="G41" i="122"/>
  <c r="H41" i="122"/>
  <c r="I41" i="122"/>
  <c r="J41" i="122"/>
  <c r="K41" i="122"/>
  <c r="L41" i="122"/>
  <c r="M41" i="122"/>
  <c r="N41" i="122"/>
  <c r="O41" i="122"/>
  <c r="P41" i="122"/>
  <c r="Q41" i="122"/>
  <c r="R41" i="122"/>
  <c r="S41" i="122"/>
  <c r="T41" i="122"/>
  <c r="U41" i="122"/>
  <c r="V41" i="122"/>
  <c r="W41" i="122"/>
  <c r="X41" i="122"/>
  <c r="Y41" i="122"/>
  <c r="Z41" i="122"/>
  <c r="AA41" i="122"/>
  <c r="AB41" i="122"/>
  <c r="AC41" i="122"/>
  <c r="AD41" i="122"/>
  <c r="AE41" i="122"/>
  <c r="AF41" i="122"/>
  <c r="AG41" i="122"/>
  <c r="AH41" i="122"/>
  <c r="AI41" i="122"/>
  <c r="AJ41" i="122"/>
  <c r="AK41" i="122"/>
  <c r="AL41" i="122"/>
  <c r="AM41" i="122"/>
  <c r="AN41" i="122"/>
  <c r="C42" i="122"/>
  <c r="D42" i="122"/>
  <c r="E42" i="122"/>
  <c r="F42" i="122"/>
  <c r="G42" i="122"/>
  <c r="H42" i="122"/>
  <c r="I42" i="122"/>
  <c r="J42" i="122"/>
  <c r="K42" i="122"/>
  <c r="L42" i="122"/>
  <c r="M42" i="122"/>
  <c r="N42" i="122"/>
  <c r="O42" i="122"/>
  <c r="P42" i="122"/>
  <c r="Q42" i="122"/>
  <c r="R42" i="122"/>
  <c r="S42" i="122"/>
  <c r="T42" i="122"/>
  <c r="U42" i="122"/>
  <c r="V42" i="122"/>
  <c r="W42" i="122"/>
  <c r="X42" i="122"/>
  <c r="Y42" i="122"/>
  <c r="Z42" i="122"/>
  <c r="AA42" i="122"/>
  <c r="AB42" i="122"/>
  <c r="AC42" i="122"/>
  <c r="AD42" i="122"/>
  <c r="AE42" i="122"/>
  <c r="AF42" i="122"/>
  <c r="AG42" i="122"/>
  <c r="AH42" i="122"/>
  <c r="AI42" i="122"/>
  <c r="AJ42" i="122"/>
  <c r="AK42" i="122"/>
  <c r="AL42" i="122"/>
  <c r="AM42" i="122"/>
  <c r="AN42" i="122"/>
  <c r="C3" i="121"/>
  <c r="D3" i="121"/>
  <c r="E3" i="121"/>
  <c r="F3" i="121"/>
  <c r="G3" i="121"/>
  <c r="H3" i="121"/>
  <c r="I3" i="121"/>
  <c r="J3" i="121"/>
  <c r="K3" i="121"/>
  <c r="L3" i="121"/>
  <c r="M3" i="121"/>
  <c r="N3" i="121"/>
  <c r="O3" i="121"/>
  <c r="P3" i="121"/>
  <c r="Q3" i="121"/>
  <c r="R3" i="121"/>
  <c r="S3" i="121"/>
  <c r="T3" i="121"/>
  <c r="U3" i="121"/>
  <c r="V3" i="121"/>
  <c r="W3" i="121"/>
  <c r="X3" i="121"/>
  <c r="Y3" i="121"/>
  <c r="Z3" i="121"/>
  <c r="AA3" i="121"/>
  <c r="AB3" i="121"/>
  <c r="AC3" i="121"/>
  <c r="AD3" i="121"/>
  <c r="AE3" i="121"/>
  <c r="AF3" i="121"/>
  <c r="AG3" i="121"/>
  <c r="AH3" i="121"/>
  <c r="AH24" i="121" s="1"/>
  <c r="AI3" i="121"/>
  <c r="AJ3" i="121"/>
  <c r="AK3" i="121"/>
  <c r="AL3" i="121"/>
  <c r="AL24" i="121" s="1"/>
  <c r="AM3" i="121"/>
  <c r="AN3" i="121"/>
  <c r="C4" i="121"/>
  <c r="D4" i="121"/>
  <c r="E4" i="121"/>
  <c r="F4" i="121"/>
  <c r="G4" i="121"/>
  <c r="H4" i="121"/>
  <c r="I4" i="121"/>
  <c r="J4" i="121"/>
  <c r="K4" i="121"/>
  <c r="L4" i="121"/>
  <c r="M4" i="121"/>
  <c r="N4" i="121"/>
  <c r="O4" i="121"/>
  <c r="P4" i="121"/>
  <c r="Q4" i="121"/>
  <c r="R4" i="121"/>
  <c r="S4" i="121"/>
  <c r="T4" i="121"/>
  <c r="U4" i="121"/>
  <c r="V4" i="121"/>
  <c r="W4" i="121"/>
  <c r="X4" i="121"/>
  <c r="Y4" i="121"/>
  <c r="Z4" i="121"/>
  <c r="AA4" i="121"/>
  <c r="AB4" i="121"/>
  <c r="AC4" i="121"/>
  <c r="AD4" i="121"/>
  <c r="AE4" i="121"/>
  <c r="AF4" i="121"/>
  <c r="AG4" i="121"/>
  <c r="AH4" i="121"/>
  <c r="AI4" i="121"/>
  <c r="AJ4" i="121"/>
  <c r="AK4" i="121"/>
  <c r="AL4" i="121"/>
  <c r="AM4" i="121"/>
  <c r="AN4" i="121"/>
  <c r="C6" i="121"/>
  <c r="D6" i="121"/>
  <c r="E6" i="121"/>
  <c r="F6" i="121"/>
  <c r="G6" i="121"/>
  <c r="H6" i="121"/>
  <c r="I6" i="121"/>
  <c r="J6" i="121"/>
  <c r="K6" i="121"/>
  <c r="L6" i="121"/>
  <c r="M6" i="121"/>
  <c r="N6" i="121"/>
  <c r="O6" i="121"/>
  <c r="P6" i="121"/>
  <c r="Q6" i="121"/>
  <c r="R6" i="121"/>
  <c r="S6" i="121"/>
  <c r="T6" i="121"/>
  <c r="U6" i="121"/>
  <c r="V6" i="121"/>
  <c r="W6" i="121"/>
  <c r="X6" i="121"/>
  <c r="Y6" i="121"/>
  <c r="Z6" i="121"/>
  <c r="AA6" i="121"/>
  <c r="AB6" i="121"/>
  <c r="AC6" i="121"/>
  <c r="AD6" i="121"/>
  <c r="AE6" i="121"/>
  <c r="AF6" i="121"/>
  <c r="AG6" i="121"/>
  <c r="AH6" i="121"/>
  <c r="AI6" i="121"/>
  <c r="AJ6" i="121"/>
  <c r="AK6" i="121"/>
  <c r="AL6" i="121"/>
  <c r="AM6" i="121"/>
  <c r="AN6" i="121"/>
  <c r="C7" i="121"/>
  <c r="D7" i="121"/>
  <c r="E7" i="121"/>
  <c r="F7" i="121"/>
  <c r="G7" i="121"/>
  <c r="H7" i="121"/>
  <c r="I7" i="121"/>
  <c r="J7" i="121"/>
  <c r="K7" i="121"/>
  <c r="L7" i="121"/>
  <c r="M7" i="121"/>
  <c r="N7" i="121"/>
  <c r="O7" i="121"/>
  <c r="P7" i="121"/>
  <c r="Q7" i="121"/>
  <c r="R7" i="121"/>
  <c r="S7" i="121"/>
  <c r="T7" i="121"/>
  <c r="U7" i="121"/>
  <c r="V7" i="121"/>
  <c r="W7" i="121"/>
  <c r="X7" i="121"/>
  <c r="Y7" i="121"/>
  <c r="Z7" i="121"/>
  <c r="AA7" i="121"/>
  <c r="AB7" i="121"/>
  <c r="AC7" i="121"/>
  <c r="AD7" i="121"/>
  <c r="AE7" i="121"/>
  <c r="AF7" i="121"/>
  <c r="AG7" i="121"/>
  <c r="AH7" i="121"/>
  <c r="AI7" i="121"/>
  <c r="AJ7" i="121"/>
  <c r="AK7" i="121"/>
  <c r="AL7" i="121"/>
  <c r="AM7" i="121"/>
  <c r="AN7" i="121"/>
  <c r="C9" i="121"/>
  <c r="D9" i="121"/>
  <c r="E9" i="121"/>
  <c r="E30" i="121" s="1"/>
  <c r="F9" i="121"/>
  <c r="G9" i="121"/>
  <c r="H9" i="121"/>
  <c r="I9" i="121"/>
  <c r="J9" i="121"/>
  <c r="K9" i="121"/>
  <c r="L9" i="121"/>
  <c r="M9" i="121"/>
  <c r="N9" i="121"/>
  <c r="O9" i="121"/>
  <c r="P9" i="121"/>
  <c r="Q9" i="121"/>
  <c r="R9" i="121"/>
  <c r="S9" i="121"/>
  <c r="T9" i="121"/>
  <c r="U9" i="121"/>
  <c r="V9" i="121"/>
  <c r="W9" i="121"/>
  <c r="X9" i="121"/>
  <c r="Y9" i="121"/>
  <c r="Z9" i="121"/>
  <c r="AA9" i="121"/>
  <c r="AB9" i="121"/>
  <c r="AC9" i="121"/>
  <c r="AD9" i="121"/>
  <c r="AE9" i="121"/>
  <c r="AF9" i="121"/>
  <c r="AG9" i="121"/>
  <c r="AH9" i="121"/>
  <c r="AI9" i="121"/>
  <c r="AJ9" i="121"/>
  <c r="AK9" i="121"/>
  <c r="AL9" i="121"/>
  <c r="AM9" i="121"/>
  <c r="AN9" i="121"/>
  <c r="C10" i="121"/>
  <c r="D10" i="121"/>
  <c r="E10" i="121"/>
  <c r="F10" i="121"/>
  <c r="G10" i="121"/>
  <c r="H10" i="121"/>
  <c r="I10" i="121"/>
  <c r="J10" i="121"/>
  <c r="K10" i="121"/>
  <c r="L10" i="121"/>
  <c r="M10" i="121"/>
  <c r="N10" i="121"/>
  <c r="O10" i="121"/>
  <c r="P10" i="121"/>
  <c r="Q10" i="121"/>
  <c r="R10" i="121"/>
  <c r="S10" i="121"/>
  <c r="T10" i="121"/>
  <c r="U10" i="121"/>
  <c r="V10" i="121"/>
  <c r="W10" i="121"/>
  <c r="X10" i="121"/>
  <c r="Y10" i="121"/>
  <c r="Z10" i="121"/>
  <c r="AA10" i="121"/>
  <c r="AB10" i="121"/>
  <c r="AC10" i="121"/>
  <c r="AD10" i="121"/>
  <c r="AE10" i="121"/>
  <c r="AF10" i="121"/>
  <c r="AG10" i="121"/>
  <c r="AH10" i="121"/>
  <c r="AI10" i="121"/>
  <c r="AJ10" i="121"/>
  <c r="AK10" i="121"/>
  <c r="AL10" i="121"/>
  <c r="AM10" i="121"/>
  <c r="AN10" i="121"/>
  <c r="C12" i="121"/>
  <c r="D12" i="121"/>
  <c r="E12" i="121"/>
  <c r="F12" i="121"/>
  <c r="G12" i="121"/>
  <c r="H12" i="121"/>
  <c r="I12" i="121"/>
  <c r="J12" i="121"/>
  <c r="K12" i="121"/>
  <c r="L12" i="121"/>
  <c r="M12" i="121"/>
  <c r="N12" i="121"/>
  <c r="O12" i="121"/>
  <c r="P12" i="121"/>
  <c r="Q12" i="121"/>
  <c r="R12" i="121"/>
  <c r="S12" i="121"/>
  <c r="T12" i="121"/>
  <c r="U12" i="121"/>
  <c r="V12" i="121"/>
  <c r="W12" i="121"/>
  <c r="X12" i="121"/>
  <c r="Y12" i="121"/>
  <c r="Z12" i="121"/>
  <c r="AA12" i="121"/>
  <c r="AB12" i="121"/>
  <c r="AC12" i="121"/>
  <c r="AD12" i="121"/>
  <c r="AE12" i="121"/>
  <c r="AF12" i="121"/>
  <c r="AG12" i="121"/>
  <c r="AH12" i="121"/>
  <c r="AI12" i="121"/>
  <c r="AJ12" i="121"/>
  <c r="AK12" i="121"/>
  <c r="AL12" i="121"/>
  <c r="AM12" i="121"/>
  <c r="AN12" i="121"/>
  <c r="C13" i="121"/>
  <c r="D13" i="121"/>
  <c r="E13" i="121"/>
  <c r="F13" i="121"/>
  <c r="G13" i="121"/>
  <c r="H13" i="121"/>
  <c r="I13" i="121"/>
  <c r="J13" i="121"/>
  <c r="K13" i="121"/>
  <c r="L13" i="121"/>
  <c r="M13" i="121"/>
  <c r="N13" i="121"/>
  <c r="O13" i="121"/>
  <c r="P13" i="121"/>
  <c r="Q13" i="121"/>
  <c r="R13" i="121"/>
  <c r="S13" i="121"/>
  <c r="T13" i="121"/>
  <c r="U13" i="121"/>
  <c r="V13" i="121"/>
  <c r="W13" i="121"/>
  <c r="X13" i="121"/>
  <c r="Y13" i="121"/>
  <c r="Z13" i="121"/>
  <c r="AA13" i="121"/>
  <c r="AB13" i="121"/>
  <c r="AC13" i="121"/>
  <c r="AD13" i="121"/>
  <c r="AE13" i="121"/>
  <c r="AF13" i="121"/>
  <c r="AG13" i="121"/>
  <c r="AH13" i="121"/>
  <c r="AI13" i="121"/>
  <c r="AJ13" i="121"/>
  <c r="AK13" i="121"/>
  <c r="AL13" i="121"/>
  <c r="AM13" i="121"/>
  <c r="AN13" i="121"/>
  <c r="C15" i="121"/>
  <c r="D15" i="121"/>
  <c r="E15" i="121"/>
  <c r="F15" i="121"/>
  <c r="G15" i="121"/>
  <c r="H15" i="121"/>
  <c r="I15" i="121"/>
  <c r="J15" i="121"/>
  <c r="K15" i="121"/>
  <c r="L15" i="121"/>
  <c r="M15" i="121"/>
  <c r="N15" i="121"/>
  <c r="O15" i="121"/>
  <c r="P15" i="121"/>
  <c r="Q15" i="121"/>
  <c r="R15" i="121"/>
  <c r="S15" i="121"/>
  <c r="T15" i="121"/>
  <c r="U15" i="121"/>
  <c r="V15" i="121"/>
  <c r="W15" i="121"/>
  <c r="X15" i="121"/>
  <c r="Y15" i="121"/>
  <c r="Z15" i="121"/>
  <c r="AA15" i="121"/>
  <c r="AB15" i="121"/>
  <c r="AC15" i="121"/>
  <c r="AD15" i="121"/>
  <c r="AE15" i="121"/>
  <c r="AF15" i="121"/>
  <c r="AG15" i="121"/>
  <c r="AH15" i="121"/>
  <c r="AI15" i="121"/>
  <c r="AJ15" i="121"/>
  <c r="AK15" i="121"/>
  <c r="AL15" i="121"/>
  <c r="AM15" i="121"/>
  <c r="AN15" i="121"/>
  <c r="C16" i="121"/>
  <c r="D16" i="121"/>
  <c r="E16" i="121"/>
  <c r="F16" i="121"/>
  <c r="G16" i="121"/>
  <c r="H16" i="121"/>
  <c r="I16" i="121"/>
  <c r="J16" i="121"/>
  <c r="K16" i="121"/>
  <c r="L16" i="121"/>
  <c r="M16" i="121"/>
  <c r="N16" i="121"/>
  <c r="O16" i="121"/>
  <c r="P16" i="121"/>
  <c r="Q16" i="121"/>
  <c r="R16" i="121"/>
  <c r="S16" i="121"/>
  <c r="T16" i="121"/>
  <c r="U16" i="121"/>
  <c r="V16" i="121"/>
  <c r="W16" i="121"/>
  <c r="X16" i="121"/>
  <c r="Y16" i="121"/>
  <c r="Z16" i="121"/>
  <c r="AA16" i="121"/>
  <c r="AB16" i="121"/>
  <c r="AC16" i="121"/>
  <c r="AD16" i="121"/>
  <c r="AE16" i="121"/>
  <c r="AF16" i="121"/>
  <c r="AG16" i="121"/>
  <c r="AH16" i="121"/>
  <c r="AI16" i="121"/>
  <c r="AJ16" i="121"/>
  <c r="AK16" i="121"/>
  <c r="AL16" i="121"/>
  <c r="AM16" i="121"/>
  <c r="AN16" i="121"/>
  <c r="C18" i="121"/>
  <c r="D18" i="121"/>
  <c r="E18" i="121"/>
  <c r="F18" i="121"/>
  <c r="G18" i="121"/>
  <c r="H18" i="121"/>
  <c r="I18" i="121"/>
  <c r="J18" i="121"/>
  <c r="K18" i="121"/>
  <c r="L18" i="121"/>
  <c r="M18" i="121"/>
  <c r="N18" i="121"/>
  <c r="O18" i="121"/>
  <c r="P18" i="121"/>
  <c r="Q18" i="121"/>
  <c r="R18" i="121"/>
  <c r="S18" i="121"/>
  <c r="T18" i="121"/>
  <c r="U18" i="121"/>
  <c r="V18" i="121"/>
  <c r="W18" i="121"/>
  <c r="X18" i="121"/>
  <c r="Y18" i="121"/>
  <c r="Z18" i="121"/>
  <c r="AA18" i="121"/>
  <c r="AB18" i="121"/>
  <c r="AC18" i="121"/>
  <c r="AD18" i="121"/>
  <c r="AE18" i="121"/>
  <c r="AF18" i="121"/>
  <c r="AG18" i="121"/>
  <c r="AH18" i="121"/>
  <c r="AI18" i="121"/>
  <c r="AJ18" i="121"/>
  <c r="AK18" i="121"/>
  <c r="AL18" i="121"/>
  <c r="AM18" i="121"/>
  <c r="AN18" i="121"/>
  <c r="C19" i="121"/>
  <c r="D19" i="121"/>
  <c r="E19" i="121"/>
  <c r="F19" i="121"/>
  <c r="G19" i="121"/>
  <c r="H19" i="121"/>
  <c r="I19" i="121"/>
  <c r="J19" i="121"/>
  <c r="K19" i="121"/>
  <c r="L19" i="121"/>
  <c r="M19" i="121"/>
  <c r="N19" i="121"/>
  <c r="O19" i="121"/>
  <c r="P19" i="121"/>
  <c r="Q19" i="121"/>
  <c r="R19" i="121"/>
  <c r="S19" i="121"/>
  <c r="T19" i="121"/>
  <c r="U19" i="121"/>
  <c r="V19" i="121"/>
  <c r="W19" i="121"/>
  <c r="X19" i="121"/>
  <c r="Y19" i="121"/>
  <c r="Z19" i="121"/>
  <c r="AA19" i="121"/>
  <c r="AB19" i="121"/>
  <c r="AC19" i="121"/>
  <c r="AD19" i="121"/>
  <c r="AE19" i="121"/>
  <c r="AF19" i="121"/>
  <c r="AG19" i="121"/>
  <c r="AH19" i="121"/>
  <c r="AI19" i="121"/>
  <c r="AJ19" i="121"/>
  <c r="AK19" i="121"/>
  <c r="AL19" i="121"/>
  <c r="AM19" i="121"/>
  <c r="AN19" i="121"/>
  <c r="C20" i="121"/>
  <c r="D20" i="121"/>
  <c r="E20" i="121"/>
  <c r="F20" i="121"/>
  <c r="G20" i="121"/>
  <c r="H20" i="121"/>
  <c r="I20" i="121"/>
  <c r="J20" i="121"/>
  <c r="K20" i="121"/>
  <c r="L20" i="121"/>
  <c r="M20" i="121"/>
  <c r="N20" i="121"/>
  <c r="O20" i="121"/>
  <c r="P20" i="121"/>
  <c r="Q20" i="121"/>
  <c r="R20" i="121"/>
  <c r="S20" i="121"/>
  <c r="T20" i="121"/>
  <c r="U20" i="121"/>
  <c r="V20" i="121"/>
  <c r="W20" i="121"/>
  <c r="X20" i="121"/>
  <c r="Y20" i="121"/>
  <c r="Z20" i="121"/>
  <c r="AA20" i="121"/>
  <c r="AB20" i="121"/>
  <c r="AC20" i="121"/>
  <c r="AD20" i="121"/>
  <c r="AE20" i="121"/>
  <c r="AF20" i="121"/>
  <c r="AG20" i="121"/>
  <c r="AH20" i="121"/>
  <c r="AI20" i="121"/>
  <c r="AJ20" i="121"/>
  <c r="AK20" i="121"/>
  <c r="AL20" i="121"/>
  <c r="AM20" i="121"/>
  <c r="AN20" i="121"/>
  <c r="C21" i="121"/>
  <c r="D21" i="121"/>
  <c r="E21" i="121"/>
  <c r="F21" i="121"/>
  <c r="G21" i="121"/>
  <c r="H21" i="121"/>
  <c r="I21" i="121"/>
  <c r="J21" i="121"/>
  <c r="K21" i="121"/>
  <c r="L21" i="121"/>
  <c r="M21" i="121"/>
  <c r="N21" i="121"/>
  <c r="O21" i="121"/>
  <c r="P21" i="121"/>
  <c r="Q21" i="121"/>
  <c r="R21" i="121"/>
  <c r="S21" i="121"/>
  <c r="T21" i="121"/>
  <c r="U21" i="121"/>
  <c r="V21" i="121"/>
  <c r="W21" i="121"/>
  <c r="X21" i="121"/>
  <c r="Y21" i="121"/>
  <c r="Z21" i="121"/>
  <c r="AA21" i="121"/>
  <c r="AB21" i="121"/>
  <c r="AC21" i="121"/>
  <c r="AD21" i="121"/>
  <c r="AE21" i="121"/>
  <c r="AF21" i="121"/>
  <c r="AG21" i="121"/>
  <c r="AH21" i="121"/>
  <c r="AI21" i="121"/>
  <c r="AJ21" i="121"/>
  <c r="AK21" i="121"/>
  <c r="AL21" i="121"/>
  <c r="AM21" i="121"/>
  <c r="AN21" i="121"/>
  <c r="C24" i="121"/>
  <c r="D24" i="121"/>
  <c r="E24" i="121"/>
  <c r="F24" i="121"/>
  <c r="G24" i="121"/>
  <c r="H24" i="121"/>
  <c r="I24" i="121"/>
  <c r="J24" i="121"/>
  <c r="K24" i="121"/>
  <c r="L24" i="121"/>
  <c r="M24" i="121"/>
  <c r="N24" i="121"/>
  <c r="O24" i="121"/>
  <c r="P24" i="121"/>
  <c r="Q24" i="121"/>
  <c r="R24" i="121"/>
  <c r="S24" i="121"/>
  <c r="T24" i="121"/>
  <c r="U24" i="121"/>
  <c r="V24" i="121"/>
  <c r="W24" i="121"/>
  <c r="X24" i="121"/>
  <c r="Y24" i="121"/>
  <c r="Z24" i="121"/>
  <c r="AA24" i="121"/>
  <c r="AB24" i="121"/>
  <c r="AC24" i="121"/>
  <c r="AD24" i="121"/>
  <c r="AE24" i="121"/>
  <c r="AF24" i="121"/>
  <c r="AG24" i="121"/>
  <c r="AI24" i="121"/>
  <c r="AJ24" i="121"/>
  <c r="AK24" i="121"/>
  <c r="AM24" i="121"/>
  <c r="AN24" i="121"/>
  <c r="C25" i="121"/>
  <c r="D25" i="121"/>
  <c r="E25" i="121"/>
  <c r="F25" i="121"/>
  <c r="G25" i="121"/>
  <c r="H25" i="121"/>
  <c r="I25" i="121"/>
  <c r="J25" i="121"/>
  <c r="K25" i="121"/>
  <c r="L25" i="121"/>
  <c r="M25" i="121"/>
  <c r="N25" i="121"/>
  <c r="O25" i="121"/>
  <c r="P25" i="121"/>
  <c r="Q25" i="121"/>
  <c r="R25" i="121"/>
  <c r="S25" i="121"/>
  <c r="T25" i="121"/>
  <c r="U25" i="121"/>
  <c r="V25" i="121"/>
  <c r="W25" i="121"/>
  <c r="X25" i="121"/>
  <c r="Y25" i="121"/>
  <c r="Z25" i="121"/>
  <c r="AA25" i="121"/>
  <c r="AB25" i="121"/>
  <c r="AC25" i="121"/>
  <c r="AD25" i="121"/>
  <c r="AE25" i="121"/>
  <c r="AF25" i="121"/>
  <c r="AG25" i="121"/>
  <c r="AH25" i="121"/>
  <c r="AI25" i="121"/>
  <c r="AJ25" i="121"/>
  <c r="AK25" i="121"/>
  <c r="AL25" i="121"/>
  <c r="AM25" i="121"/>
  <c r="AN25" i="121"/>
  <c r="C27" i="121"/>
  <c r="D27" i="121"/>
  <c r="E27" i="121"/>
  <c r="F27" i="121"/>
  <c r="G27" i="121"/>
  <c r="H27" i="121"/>
  <c r="I27" i="121"/>
  <c r="J27" i="121"/>
  <c r="K27" i="121"/>
  <c r="L27" i="121"/>
  <c r="M27" i="121"/>
  <c r="N27" i="121"/>
  <c r="O27" i="121"/>
  <c r="P27" i="121"/>
  <c r="Q27" i="121"/>
  <c r="R27" i="121"/>
  <c r="S27" i="121"/>
  <c r="T27" i="121"/>
  <c r="U27" i="121"/>
  <c r="V27" i="121"/>
  <c r="W27" i="121"/>
  <c r="X27" i="121"/>
  <c r="Y27" i="121"/>
  <c r="Z27" i="121"/>
  <c r="AA27" i="121"/>
  <c r="AB27" i="121"/>
  <c r="AC27" i="121"/>
  <c r="AD27" i="121"/>
  <c r="AE27" i="121"/>
  <c r="AF27" i="121"/>
  <c r="AG27" i="121"/>
  <c r="AH27" i="121"/>
  <c r="AI27" i="121"/>
  <c r="AJ27" i="121"/>
  <c r="AK27" i="121"/>
  <c r="AL27" i="121"/>
  <c r="AM27" i="121"/>
  <c r="AN27" i="121"/>
  <c r="C28" i="121"/>
  <c r="D28" i="121"/>
  <c r="E28" i="121"/>
  <c r="F28" i="121"/>
  <c r="G28" i="121"/>
  <c r="H28" i="121"/>
  <c r="I28" i="121"/>
  <c r="J28" i="121"/>
  <c r="K28" i="121"/>
  <c r="L28" i="121"/>
  <c r="M28" i="121"/>
  <c r="N28" i="121"/>
  <c r="O28" i="121"/>
  <c r="P28" i="121"/>
  <c r="Q28" i="121"/>
  <c r="R28" i="121"/>
  <c r="S28" i="121"/>
  <c r="T28" i="121"/>
  <c r="U28" i="121"/>
  <c r="V28" i="121"/>
  <c r="W28" i="121"/>
  <c r="X28" i="121"/>
  <c r="Y28" i="121"/>
  <c r="Z28" i="121"/>
  <c r="AA28" i="121"/>
  <c r="AB28" i="121"/>
  <c r="AC28" i="121"/>
  <c r="AD28" i="121"/>
  <c r="AE28" i="121"/>
  <c r="AF28" i="121"/>
  <c r="AG28" i="121"/>
  <c r="AH28" i="121"/>
  <c r="AI28" i="121"/>
  <c r="AJ28" i="121"/>
  <c r="AK28" i="121"/>
  <c r="AL28" i="121"/>
  <c r="AM28" i="121"/>
  <c r="AN28" i="121"/>
  <c r="C30" i="121"/>
  <c r="D30" i="121"/>
  <c r="F30" i="121"/>
  <c r="G30" i="121"/>
  <c r="H30" i="121"/>
  <c r="I30" i="121"/>
  <c r="J30" i="121"/>
  <c r="K30" i="121"/>
  <c r="L30" i="121"/>
  <c r="M30" i="121"/>
  <c r="N30" i="121"/>
  <c r="O30" i="121"/>
  <c r="P30" i="121"/>
  <c r="Q30" i="121"/>
  <c r="R30" i="121"/>
  <c r="S30" i="121"/>
  <c r="T30" i="121"/>
  <c r="U30" i="121"/>
  <c r="V30" i="121"/>
  <c r="W30" i="121"/>
  <c r="X30" i="121"/>
  <c r="Y30" i="121"/>
  <c r="Z30" i="121"/>
  <c r="AA30" i="121"/>
  <c r="AB30" i="121"/>
  <c r="AC30" i="121"/>
  <c r="AD30" i="121"/>
  <c r="AE30" i="121"/>
  <c r="AF30" i="121"/>
  <c r="AG30" i="121"/>
  <c r="AH30" i="121"/>
  <c r="AI30" i="121"/>
  <c r="AJ30" i="121"/>
  <c r="AK30" i="121"/>
  <c r="AL30" i="121"/>
  <c r="AM30" i="121"/>
  <c r="AN30" i="121"/>
  <c r="C31" i="121"/>
  <c r="D31" i="121"/>
  <c r="E31" i="121"/>
  <c r="F31" i="121"/>
  <c r="G31" i="121"/>
  <c r="H31" i="121"/>
  <c r="I31" i="121"/>
  <c r="J31" i="121"/>
  <c r="K31" i="121"/>
  <c r="L31" i="121"/>
  <c r="M31" i="121"/>
  <c r="N31" i="121"/>
  <c r="O31" i="121"/>
  <c r="P31" i="121"/>
  <c r="Q31" i="121"/>
  <c r="R31" i="121"/>
  <c r="S31" i="121"/>
  <c r="T31" i="121"/>
  <c r="U31" i="121"/>
  <c r="V31" i="121"/>
  <c r="W31" i="121"/>
  <c r="X31" i="121"/>
  <c r="Y31" i="121"/>
  <c r="Z31" i="121"/>
  <c r="AA31" i="121"/>
  <c r="AB31" i="121"/>
  <c r="AC31" i="121"/>
  <c r="AD31" i="121"/>
  <c r="AE31" i="121"/>
  <c r="AF31" i="121"/>
  <c r="AG31" i="121"/>
  <c r="AH31" i="121"/>
  <c r="AI31" i="121"/>
  <c r="AJ31" i="121"/>
  <c r="AK31" i="121"/>
  <c r="AL31" i="121"/>
  <c r="AM31" i="121"/>
  <c r="AN31" i="121"/>
  <c r="C33" i="121"/>
  <c r="D33" i="121"/>
  <c r="E33" i="121"/>
  <c r="F33" i="121"/>
  <c r="G33" i="121"/>
  <c r="H33" i="121"/>
  <c r="I33" i="121"/>
  <c r="J33" i="121"/>
  <c r="K33" i="121"/>
  <c r="L33" i="121"/>
  <c r="M33" i="121"/>
  <c r="N33" i="121"/>
  <c r="O33" i="121"/>
  <c r="P33" i="121"/>
  <c r="Q33" i="121"/>
  <c r="R33" i="121"/>
  <c r="S33" i="121"/>
  <c r="T33" i="121"/>
  <c r="U33" i="121"/>
  <c r="V33" i="121"/>
  <c r="W33" i="121"/>
  <c r="X33" i="121"/>
  <c r="Y33" i="121"/>
  <c r="Z33" i="121"/>
  <c r="AA33" i="121"/>
  <c r="AB33" i="121"/>
  <c r="AC33" i="121"/>
  <c r="AD33" i="121"/>
  <c r="AE33" i="121"/>
  <c r="AF33" i="121"/>
  <c r="AG33" i="121"/>
  <c r="AH33" i="121"/>
  <c r="AI33" i="121"/>
  <c r="AJ33" i="121"/>
  <c r="AK33" i="121"/>
  <c r="AL33" i="121"/>
  <c r="AM33" i="121"/>
  <c r="AN33" i="121"/>
  <c r="C34" i="121"/>
  <c r="D34" i="121"/>
  <c r="E34" i="121"/>
  <c r="F34" i="121"/>
  <c r="G34" i="121"/>
  <c r="H34" i="121"/>
  <c r="I34" i="121"/>
  <c r="J34" i="121"/>
  <c r="K34" i="121"/>
  <c r="L34" i="121"/>
  <c r="M34" i="121"/>
  <c r="N34" i="121"/>
  <c r="O34" i="121"/>
  <c r="P34" i="121"/>
  <c r="Q34" i="121"/>
  <c r="R34" i="121"/>
  <c r="S34" i="121"/>
  <c r="T34" i="121"/>
  <c r="U34" i="121"/>
  <c r="V34" i="121"/>
  <c r="W34" i="121"/>
  <c r="X34" i="121"/>
  <c r="Y34" i="121"/>
  <c r="Z34" i="121"/>
  <c r="AA34" i="121"/>
  <c r="AB34" i="121"/>
  <c r="AC34" i="121"/>
  <c r="AD34" i="121"/>
  <c r="AE34" i="121"/>
  <c r="AF34" i="121"/>
  <c r="AG34" i="121"/>
  <c r="AH34" i="121"/>
  <c r="AI34" i="121"/>
  <c r="AJ34" i="121"/>
  <c r="AK34" i="121"/>
  <c r="AL34" i="121"/>
  <c r="AM34" i="121"/>
  <c r="AN34" i="121"/>
  <c r="C36" i="121"/>
  <c r="D36" i="121"/>
  <c r="E36" i="121"/>
  <c r="F36" i="121"/>
  <c r="G36" i="121"/>
  <c r="H36" i="121"/>
  <c r="I36" i="121"/>
  <c r="J36" i="121"/>
  <c r="K36" i="121"/>
  <c r="L36" i="121"/>
  <c r="M36" i="121"/>
  <c r="N36" i="121"/>
  <c r="O36" i="121"/>
  <c r="P36" i="121"/>
  <c r="Q36" i="121"/>
  <c r="R36" i="121"/>
  <c r="S36" i="121"/>
  <c r="T36" i="121"/>
  <c r="U36" i="121"/>
  <c r="V36" i="121"/>
  <c r="W36" i="121"/>
  <c r="X36" i="121"/>
  <c r="Y36" i="121"/>
  <c r="Z36" i="121"/>
  <c r="AA36" i="121"/>
  <c r="AB36" i="121"/>
  <c r="AC36" i="121"/>
  <c r="AD36" i="121"/>
  <c r="AE36" i="121"/>
  <c r="AF36" i="121"/>
  <c r="AG36" i="121"/>
  <c r="AH36" i="121"/>
  <c r="AI36" i="121"/>
  <c r="AJ36" i="121"/>
  <c r="AK36" i="121"/>
  <c r="AL36" i="121"/>
  <c r="AM36" i="121"/>
  <c r="AN36" i="121"/>
  <c r="C37" i="121"/>
  <c r="D37" i="121"/>
  <c r="E37" i="121"/>
  <c r="F37" i="121"/>
  <c r="G37" i="121"/>
  <c r="H37" i="121"/>
  <c r="I37" i="121"/>
  <c r="J37" i="121"/>
  <c r="K37" i="121"/>
  <c r="L37" i="121"/>
  <c r="M37" i="121"/>
  <c r="N37" i="121"/>
  <c r="O37" i="121"/>
  <c r="P37" i="121"/>
  <c r="Q37" i="121"/>
  <c r="R37" i="121"/>
  <c r="S37" i="121"/>
  <c r="T37" i="121"/>
  <c r="U37" i="121"/>
  <c r="V37" i="121"/>
  <c r="W37" i="121"/>
  <c r="X37" i="121"/>
  <c r="Y37" i="121"/>
  <c r="Z37" i="121"/>
  <c r="AA37" i="121"/>
  <c r="AB37" i="121"/>
  <c r="AC37" i="121"/>
  <c r="AD37" i="121"/>
  <c r="AE37" i="121"/>
  <c r="AF37" i="121"/>
  <c r="AG37" i="121"/>
  <c r="AH37" i="121"/>
  <c r="AI37" i="121"/>
  <c r="AJ37" i="121"/>
  <c r="AK37" i="121"/>
  <c r="AL37" i="121"/>
  <c r="AM37" i="121"/>
  <c r="AN37" i="121"/>
  <c r="C39" i="121"/>
  <c r="D39" i="121"/>
  <c r="E39" i="121"/>
  <c r="F39" i="121"/>
  <c r="G39" i="121"/>
  <c r="H39" i="121"/>
  <c r="I39" i="121"/>
  <c r="J39" i="121"/>
  <c r="K39" i="121"/>
  <c r="L39" i="121"/>
  <c r="M39" i="121"/>
  <c r="N39" i="121"/>
  <c r="O39" i="121"/>
  <c r="P39" i="121"/>
  <c r="Q39" i="121"/>
  <c r="R39" i="121"/>
  <c r="S39" i="121"/>
  <c r="T39" i="121"/>
  <c r="U39" i="121"/>
  <c r="V39" i="121"/>
  <c r="W39" i="121"/>
  <c r="X39" i="121"/>
  <c r="Y39" i="121"/>
  <c r="Z39" i="121"/>
  <c r="AA39" i="121"/>
  <c r="AB39" i="121"/>
  <c r="AC39" i="121"/>
  <c r="AD39" i="121"/>
  <c r="AE39" i="121"/>
  <c r="AF39" i="121"/>
  <c r="AG39" i="121"/>
  <c r="AH39" i="121"/>
  <c r="AI39" i="121"/>
  <c r="AJ39" i="121"/>
  <c r="AK39" i="121"/>
  <c r="AL39" i="121"/>
  <c r="AM39" i="121"/>
  <c r="AN39" i="121"/>
  <c r="C40" i="121"/>
  <c r="D40" i="121"/>
  <c r="E40" i="121"/>
  <c r="F40" i="121"/>
  <c r="G40" i="121"/>
  <c r="H40" i="121"/>
  <c r="I40" i="121"/>
  <c r="J40" i="121"/>
  <c r="K40" i="121"/>
  <c r="L40" i="121"/>
  <c r="M40" i="121"/>
  <c r="N40" i="121"/>
  <c r="O40" i="121"/>
  <c r="P40" i="121"/>
  <c r="Q40" i="121"/>
  <c r="R40" i="121"/>
  <c r="S40" i="121"/>
  <c r="T40" i="121"/>
  <c r="U40" i="121"/>
  <c r="V40" i="121"/>
  <c r="W40" i="121"/>
  <c r="X40" i="121"/>
  <c r="Y40" i="121"/>
  <c r="Z40" i="121"/>
  <c r="AA40" i="121"/>
  <c r="AB40" i="121"/>
  <c r="AC40" i="121"/>
  <c r="AD40" i="121"/>
  <c r="AE40" i="121"/>
  <c r="AF40" i="121"/>
  <c r="AG40" i="121"/>
  <c r="AH40" i="121"/>
  <c r="AI40" i="121"/>
  <c r="AJ40" i="121"/>
  <c r="AK40" i="121"/>
  <c r="AL40" i="121"/>
  <c r="AM40" i="121"/>
  <c r="AN40" i="121"/>
  <c r="C41" i="121"/>
  <c r="D41" i="121"/>
  <c r="E41" i="121"/>
  <c r="F41" i="121"/>
  <c r="G41" i="121"/>
  <c r="H41" i="121"/>
  <c r="I41" i="121"/>
  <c r="J41" i="121"/>
  <c r="K41" i="121"/>
  <c r="L41" i="121"/>
  <c r="M41" i="121"/>
  <c r="N41" i="121"/>
  <c r="O41" i="121"/>
  <c r="P41" i="121"/>
  <c r="Q41" i="121"/>
  <c r="R41" i="121"/>
  <c r="S41" i="121"/>
  <c r="T41" i="121"/>
  <c r="U41" i="121"/>
  <c r="V41" i="121"/>
  <c r="W41" i="121"/>
  <c r="X41" i="121"/>
  <c r="Y41" i="121"/>
  <c r="Z41" i="121"/>
  <c r="AA41" i="121"/>
  <c r="AB41" i="121"/>
  <c r="AC41" i="121"/>
  <c r="AD41" i="121"/>
  <c r="AE41" i="121"/>
  <c r="AF41" i="121"/>
  <c r="AG41" i="121"/>
  <c r="AH41" i="121"/>
  <c r="AI41" i="121"/>
  <c r="AJ41" i="121"/>
  <c r="AK41" i="121"/>
  <c r="AL41" i="121"/>
  <c r="AM41" i="121"/>
  <c r="AN41" i="121"/>
  <c r="C42" i="121"/>
  <c r="D42" i="121"/>
  <c r="E42" i="121"/>
  <c r="F42" i="121"/>
  <c r="G42" i="121"/>
  <c r="H42" i="121"/>
  <c r="I42" i="121"/>
  <c r="J42" i="121"/>
  <c r="K42" i="121"/>
  <c r="L42" i="121"/>
  <c r="M42" i="121"/>
  <c r="N42" i="121"/>
  <c r="O42" i="121"/>
  <c r="P42" i="121"/>
  <c r="Q42" i="121"/>
  <c r="R42" i="121"/>
  <c r="S42" i="121"/>
  <c r="T42" i="121"/>
  <c r="U42" i="121"/>
  <c r="V42" i="121"/>
  <c r="W42" i="121"/>
  <c r="X42" i="121"/>
  <c r="Y42" i="121"/>
  <c r="Z42" i="121"/>
  <c r="AA42" i="121"/>
  <c r="AB42" i="121"/>
  <c r="AC42" i="121"/>
  <c r="AD42" i="121"/>
  <c r="AE42" i="121"/>
  <c r="AF42" i="121"/>
  <c r="AG42" i="121"/>
  <c r="AH42" i="121"/>
  <c r="AI42" i="121"/>
  <c r="AJ42" i="121"/>
  <c r="AK42" i="121"/>
  <c r="AL42" i="121"/>
  <c r="AM42" i="121"/>
  <c r="AN42" i="121"/>
  <c r="C3" i="120"/>
  <c r="D3" i="120"/>
  <c r="E3" i="120"/>
  <c r="F3" i="120"/>
  <c r="G3" i="120"/>
  <c r="H3" i="120"/>
  <c r="I3" i="120"/>
  <c r="J3" i="120"/>
  <c r="K3" i="120"/>
  <c r="L3" i="120"/>
  <c r="M3" i="120"/>
  <c r="N3" i="120"/>
  <c r="O3" i="120"/>
  <c r="P3" i="120"/>
  <c r="Q3" i="120"/>
  <c r="R3" i="120"/>
  <c r="S3" i="120"/>
  <c r="T3" i="120"/>
  <c r="U3" i="120"/>
  <c r="V3" i="120"/>
  <c r="W3" i="120"/>
  <c r="X3" i="120"/>
  <c r="Y3" i="120"/>
  <c r="Z3" i="120"/>
  <c r="AA3" i="120"/>
  <c r="AB3" i="120"/>
  <c r="AC3" i="120"/>
  <c r="AD3" i="120"/>
  <c r="AE3" i="120"/>
  <c r="AF3" i="120"/>
  <c r="AG3" i="120"/>
  <c r="AH3" i="120"/>
  <c r="AI3" i="120"/>
  <c r="AJ3" i="120"/>
  <c r="AK3" i="120"/>
  <c r="AL3" i="120"/>
  <c r="AM3" i="120"/>
  <c r="AN3" i="120"/>
  <c r="C4" i="120"/>
  <c r="D4" i="120"/>
  <c r="E4" i="120"/>
  <c r="F4" i="120"/>
  <c r="G4" i="120"/>
  <c r="H4" i="120"/>
  <c r="I4" i="120"/>
  <c r="J4" i="120"/>
  <c r="K4" i="120"/>
  <c r="L4" i="120"/>
  <c r="M4" i="120"/>
  <c r="N4" i="120"/>
  <c r="O4" i="120"/>
  <c r="P4" i="120"/>
  <c r="Q4" i="120"/>
  <c r="R4" i="120"/>
  <c r="S4" i="120"/>
  <c r="T4" i="120"/>
  <c r="U4" i="120"/>
  <c r="V4" i="120"/>
  <c r="W4" i="120"/>
  <c r="X4" i="120"/>
  <c r="Y4" i="120"/>
  <c r="Z4" i="120"/>
  <c r="AA4" i="120"/>
  <c r="AB4" i="120"/>
  <c r="AC4" i="120"/>
  <c r="AD4" i="120"/>
  <c r="AE4" i="120"/>
  <c r="AF4" i="120"/>
  <c r="AG4" i="120"/>
  <c r="AH4" i="120"/>
  <c r="AI4" i="120"/>
  <c r="AJ4" i="120"/>
  <c r="AK4" i="120"/>
  <c r="AL4" i="120"/>
  <c r="AM4" i="120"/>
  <c r="AN4" i="120"/>
  <c r="C6" i="120"/>
  <c r="D6" i="120"/>
  <c r="E6" i="120"/>
  <c r="F6" i="120"/>
  <c r="G6" i="120"/>
  <c r="H6" i="120"/>
  <c r="I6" i="120"/>
  <c r="J6" i="120"/>
  <c r="K6" i="120"/>
  <c r="L6" i="120"/>
  <c r="M6" i="120"/>
  <c r="N6" i="120"/>
  <c r="O6" i="120"/>
  <c r="P6" i="120"/>
  <c r="Q6" i="120"/>
  <c r="R6" i="120"/>
  <c r="S6" i="120"/>
  <c r="T6" i="120"/>
  <c r="U6" i="120"/>
  <c r="V6" i="120"/>
  <c r="W6" i="120"/>
  <c r="X6" i="120"/>
  <c r="Y6" i="120"/>
  <c r="Z6" i="120"/>
  <c r="AA6" i="120"/>
  <c r="AB6" i="120"/>
  <c r="AC6" i="120"/>
  <c r="AD6" i="120"/>
  <c r="AE6" i="120"/>
  <c r="AF6" i="120"/>
  <c r="AG6" i="120"/>
  <c r="AH6" i="120"/>
  <c r="AI6" i="120"/>
  <c r="AJ6" i="120"/>
  <c r="AK6" i="120"/>
  <c r="AL6" i="120"/>
  <c r="AM6" i="120"/>
  <c r="AN6" i="120"/>
  <c r="C7" i="120"/>
  <c r="D7" i="120"/>
  <c r="E7" i="120"/>
  <c r="F7" i="120"/>
  <c r="G7" i="120"/>
  <c r="H7" i="120"/>
  <c r="I7" i="120"/>
  <c r="J7" i="120"/>
  <c r="K7" i="120"/>
  <c r="L7" i="120"/>
  <c r="M7" i="120"/>
  <c r="N7" i="120"/>
  <c r="O7" i="120"/>
  <c r="P7" i="120"/>
  <c r="Q7" i="120"/>
  <c r="R7" i="120"/>
  <c r="S7" i="120"/>
  <c r="T7" i="120"/>
  <c r="U7" i="120"/>
  <c r="V7" i="120"/>
  <c r="W7" i="120"/>
  <c r="X7" i="120"/>
  <c r="Y7" i="120"/>
  <c r="Z7" i="120"/>
  <c r="AA7" i="120"/>
  <c r="AB7" i="120"/>
  <c r="AC7" i="120"/>
  <c r="AD7" i="120"/>
  <c r="AE7" i="120"/>
  <c r="AF7" i="120"/>
  <c r="AG7" i="120"/>
  <c r="AH7" i="120"/>
  <c r="AI7" i="120"/>
  <c r="AJ7" i="120"/>
  <c r="AK7" i="120"/>
  <c r="AL7" i="120"/>
  <c r="AM7" i="120"/>
  <c r="AN7" i="120"/>
  <c r="C9" i="120"/>
  <c r="D9" i="120"/>
  <c r="E9" i="120"/>
  <c r="F9" i="120"/>
  <c r="G9" i="120"/>
  <c r="H9" i="120"/>
  <c r="I9" i="120"/>
  <c r="J9" i="120"/>
  <c r="K9" i="120"/>
  <c r="L9" i="120"/>
  <c r="M9" i="120"/>
  <c r="N9" i="120"/>
  <c r="O9" i="120"/>
  <c r="P9" i="120"/>
  <c r="Q9" i="120"/>
  <c r="R9" i="120"/>
  <c r="S9" i="120"/>
  <c r="T9" i="120"/>
  <c r="U9" i="120"/>
  <c r="V9" i="120"/>
  <c r="W9" i="120"/>
  <c r="X9" i="120"/>
  <c r="Y9" i="120"/>
  <c r="Z9" i="120"/>
  <c r="AA9" i="120"/>
  <c r="AB9" i="120"/>
  <c r="AC9" i="120"/>
  <c r="AD9" i="120"/>
  <c r="AE9" i="120"/>
  <c r="AF9" i="120"/>
  <c r="AG9" i="120"/>
  <c r="AH9" i="120"/>
  <c r="AI9" i="120"/>
  <c r="AJ9" i="120"/>
  <c r="AK9" i="120"/>
  <c r="AL9" i="120"/>
  <c r="AM9" i="120"/>
  <c r="AN9" i="120"/>
  <c r="C10" i="120"/>
  <c r="D10" i="120"/>
  <c r="E10" i="120"/>
  <c r="F10" i="120"/>
  <c r="G10" i="120"/>
  <c r="H10" i="120"/>
  <c r="I10" i="120"/>
  <c r="J10" i="120"/>
  <c r="K10" i="120"/>
  <c r="L10" i="120"/>
  <c r="M10" i="120"/>
  <c r="N10" i="120"/>
  <c r="O10" i="120"/>
  <c r="P10" i="120"/>
  <c r="Q10" i="120"/>
  <c r="R10" i="120"/>
  <c r="S10" i="120"/>
  <c r="T10" i="120"/>
  <c r="U10" i="120"/>
  <c r="V10" i="120"/>
  <c r="W10" i="120"/>
  <c r="X10" i="120"/>
  <c r="Y10" i="120"/>
  <c r="Z10" i="120"/>
  <c r="AA10" i="120"/>
  <c r="AB10" i="120"/>
  <c r="AC10" i="120"/>
  <c r="AD10" i="120"/>
  <c r="AE10" i="120"/>
  <c r="AF10" i="120"/>
  <c r="AG10" i="120"/>
  <c r="AH10" i="120"/>
  <c r="AI10" i="120"/>
  <c r="AJ10" i="120"/>
  <c r="AK10" i="120"/>
  <c r="AL10" i="120"/>
  <c r="AM10" i="120"/>
  <c r="AN10" i="120"/>
  <c r="C12" i="120"/>
  <c r="D12" i="120"/>
  <c r="E12" i="120"/>
  <c r="F12" i="120"/>
  <c r="G12" i="120"/>
  <c r="H12" i="120"/>
  <c r="I12" i="120"/>
  <c r="J12" i="120"/>
  <c r="K12" i="120"/>
  <c r="L12" i="120"/>
  <c r="M12" i="120"/>
  <c r="N12" i="120"/>
  <c r="O12" i="120"/>
  <c r="P12" i="120"/>
  <c r="Q12" i="120"/>
  <c r="R12" i="120"/>
  <c r="S12" i="120"/>
  <c r="T12" i="120"/>
  <c r="U12" i="120"/>
  <c r="V12" i="120"/>
  <c r="W12" i="120"/>
  <c r="X12" i="120"/>
  <c r="Y12" i="120"/>
  <c r="Z12" i="120"/>
  <c r="AA12" i="120"/>
  <c r="AB12" i="120"/>
  <c r="AC12" i="120"/>
  <c r="AD12" i="120"/>
  <c r="AE12" i="120"/>
  <c r="AF12" i="120"/>
  <c r="AG12" i="120"/>
  <c r="AH12" i="120"/>
  <c r="AI12" i="120"/>
  <c r="AJ12" i="120"/>
  <c r="AK12" i="120"/>
  <c r="AL12" i="120"/>
  <c r="AM12" i="120"/>
  <c r="AN12" i="120"/>
  <c r="C13" i="120"/>
  <c r="D13" i="120"/>
  <c r="E13" i="120"/>
  <c r="F13" i="120"/>
  <c r="G13" i="120"/>
  <c r="H13" i="120"/>
  <c r="I13" i="120"/>
  <c r="J13" i="120"/>
  <c r="K13" i="120"/>
  <c r="L13" i="120"/>
  <c r="M13" i="120"/>
  <c r="N13" i="120"/>
  <c r="O13" i="120"/>
  <c r="P13" i="120"/>
  <c r="Q13" i="120"/>
  <c r="R13" i="120"/>
  <c r="S13" i="120"/>
  <c r="T13" i="120"/>
  <c r="U13" i="120"/>
  <c r="V13" i="120"/>
  <c r="W13" i="120"/>
  <c r="X13" i="120"/>
  <c r="Y13" i="120"/>
  <c r="Z13" i="120"/>
  <c r="AA13" i="120"/>
  <c r="AB13" i="120"/>
  <c r="AC13" i="120"/>
  <c r="AD13" i="120"/>
  <c r="AE13" i="120"/>
  <c r="AF13" i="120"/>
  <c r="AG13" i="120"/>
  <c r="AH13" i="120"/>
  <c r="AI13" i="120"/>
  <c r="AJ13" i="120"/>
  <c r="AK13" i="120"/>
  <c r="AL13" i="120"/>
  <c r="AM13" i="120"/>
  <c r="AN13" i="120"/>
  <c r="C15" i="120"/>
  <c r="D15" i="120"/>
  <c r="E15" i="120"/>
  <c r="F15" i="120"/>
  <c r="G15" i="120"/>
  <c r="H15" i="120"/>
  <c r="I15" i="120"/>
  <c r="J15" i="120"/>
  <c r="K15" i="120"/>
  <c r="L15" i="120"/>
  <c r="M15" i="120"/>
  <c r="N15" i="120"/>
  <c r="O15" i="120"/>
  <c r="P15" i="120"/>
  <c r="Q15" i="120"/>
  <c r="R15" i="120"/>
  <c r="S15" i="120"/>
  <c r="T15" i="120"/>
  <c r="U15" i="120"/>
  <c r="V15" i="120"/>
  <c r="W15" i="120"/>
  <c r="X15" i="120"/>
  <c r="Y15" i="120"/>
  <c r="Z15" i="120"/>
  <c r="AA15" i="120"/>
  <c r="AB15" i="120"/>
  <c r="AC15" i="120"/>
  <c r="AD15" i="120"/>
  <c r="AE15" i="120"/>
  <c r="AF15" i="120"/>
  <c r="AG15" i="120"/>
  <c r="AH15" i="120"/>
  <c r="AI15" i="120"/>
  <c r="AJ15" i="120"/>
  <c r="AK15" i="120"/>
  <c r="AL15" i="120"/>
  <c r="AM15" i="120"/>
  <c r="AN15" i="120"/>
  <c r="C16" i="120"/>
  <c r="D16" i="120"/>
  <c r="E16" i="120"/>
  <c r="F16" i="120"/>
  <c r="G16" i="120"/>
  <c r="H16" i="120"/>
  <c r="I16" i="120"/>
  <c r="J16" i="120"/>
  <c r="K16" i="120"/>
  <c r="L16" i="120"/>
  <c r="M16" i="120"/>
  <c r="N16" i="120"/>
  <c r="O16" i="120"/>
  <c r="P16" i="120"/>
  <c r="Q16" i="120"/>
  <c r="R16" i="120"/>
  <c r="S16" i="120"/>
  <c r="T16" i="120"/>
  <c r="U16" i="120"/>
  <c r="V16" i="120"/>
  <c r="W16" i="120"/>
  <c r="X16" i="120"/>
  <c r="Y16" i="120"/>
  <c r="Z16" i="120"/>
  <c r="AA16" i="120"/>
  <c r="AB16" i="120"/>
  <c r="AC16" i="120"/>
  <c r="AD16" i="120"/>
  <c r="AE16" i="120"/>
  <c r="AF16" i="120"/>
  <c r="AG16" i="120"/>
  <c r="AH16" i="120"/>
  <c r="AI16" i="120"/>
  <c r="AJ16" i="120"/>
  <c r="AK16" i="120"/>
  <c r="AL16" i="120"/>
  <c r="AM16" i="120"/>
  <c r="AN16" i="120"/>
  <c r="C18" i="120"/>
  <c r="D18" i="120"/>
  <c r="E18" i="120"/>
  <c r="F18" i="120"/>
  <c r="G18" i="120"/>
  <c r="H18" i="120"/>
  <c r="I18" i="120"/>
  <c r="J18" i="120"/>
  <c r="K18" i="120"/>
  <c r="L18" i="120"/>
  <c r="M18" i="120"/>
  <c r="N18" i="120"/>
  <c r="O18" i="120"/>
  <c r="P18" i="120"/>
  <c r="Q18" i="120"/>
  <c r="R18" i="120"/>
  <c r="S18" i="120"/>
  <c r="T18" i="120"/>
  <c r="U18" i="120"/>
  <c r="V18" i="120"/>
  <c r="W18" i="120"/>
  <c r="X18" i="120"/>
  <c r="Y18" i="120"/>
  <c r="Z18" i="120"/>
  <c r="AA18" i="120"/>
  <c r="AB18" i="120"/>
  <c r="AC18" i="120"/>
  <c r="AD18" i="120"/>
  <c r="AE18" i="120"/>
  <c r="AF18" i="120"/>
  <c r="AG18" i="120"/>
  <c r="AH18" i="120"/>
  <c r="AI18" i="120"/>
  <c r="AJ18" i="120"/>
  <c r="AK18" i="120"/>
  <c r="AL18" i="120"/>
  <c r="AM18" i="120"/>
  <c r="AN18" i="120"/>
  <c r="C19" i="120"/>
  <c r="D19" i="120"/>
  <c r="E19" i="120"/>
  <c r="F19" i="120"/>
  <c r="G19" i="120"/>
  <c r="H19" i="120"/>
  <c r="I19" i="120"/>
  <c r="J19" i="120"/>
  <c r="K19" i="120"/>
  <c r="L19" i="120"/>
  <c r="M19" i="120"/>
  <c r="N19" i="120"/>
  <c r="O19" i="120"/>
  <c r="P19" i="120"/>
  <c r="Q19" i="120"/>
  <c r="R19" i="120"/>
  <c r="S19" i="120"/>
  <c r="T19" i="120"/>
  <c r="U19" i="120"/>
  <c r="V19" i="120"/>
  <c r="W19" i="120"/>
  <c r="X19" i="120"/>
  <c r="Y19" i="120"/>
  <c r="Z19" i="120"/>
  <c r="AA19" i="120"/>
  <c r="AB19" i="120"/>
  <c r="AC19" i="120"/>
  <c r="AD19" i="120"/>
  <c r="AE19" i="120"/>
  <c r="AF19" i="120"/>
  <c r="AG19" i="120"/>
  <c r="AH19" i="120"/>
  <c r="AI19" i="120"/>
  <c r="AJ19" i="120"/>
  <c r="AK19" i="120"/>
  <c r="AL19" i="120"/>
  <c r="AM19" i="120"/>
  <c r="AN19" i="120"/>
  <c r="C20" i="120"/>
  <c r="D20" i="120"/>
  <c r="E20" i="120"/>
  <c r="F20" i="120"/>
  <c r="G20" i="120"/>
  <c r="H20" i="120"/>
  <c r="I20" i="120"/>
  <c r="J20" i="120"/>
  <c r="K20" i="120"/>
  <c r="L20" i="120"/>
  <c r="M20" i="120"/>
  <c r="N20" i="120"/>
  <c r="O20" i="120"/>
  <c r="P20" i="120"/>
  <c r="Q20" i="120"/>
  <c r="R20" i="120"/>
  <c r="S20" i="120"/>
  <c r="T20" i="120"/>
  <c r="U20" i="120"/>
  <c r="V20" i="120"/>
  <c r="W20" i="120"/>
  <c r="X20" i="120"/>
  <c r="Y20" i="120"/>
  <c r="Z20" i="120"/>
  <c r="AA20" i="120"/>
  <c r="AB20" i="120"/>
  <c r="AC20" i="120"/>
  <c r="AD20" i="120"/>
  <c r="AE20" i="120"/>
  <c r="AF20" i="120"/>
  <c r="AG20" i="120"/>
  <c r="AH20" i="120"/>
  <c r="AI20" i="120"/>
  <c r="AJ20" i="120"/>
  <c r="AK20" i="120"/>
  <c r="AL20" i="120"/>
  <c r="AM20" i="120"/>
  <c r="AN20" i="120"/>
  <c r="C21" i="120"/>
  <c r="D21" i="120"/>
  <c r="E21" i="120"/>
  <c r="F21" i="120"/>
  <c r="G21" i="120"/>
  <c r="H21" i="120"/>
  <c r="I21" i="120"/>
  <c r="J21" i="120"/>
  <c r="K21" i="120"/>
  <c r="L21" i="120"/>
  <c r="M21" i="120"/>
  <c r="N21" i="120"/>
  <c r="O21" i="120"/>
  <c r="P21" i="120"/>
  <c r="Q21" i="120"/>
  <c r="R21" i="120"/>
  <c r="S21" i="120"/>
  <c r="T21" i="120"/>
  <c r="U21" i="120"/>
  <c r="V21" i="120"/>
  <c r="W21" i="120"/>
  <c r="X21" i="120"/>
  <c r="Y21" i="120"/>
  <c r="Z21" i="120"/>
  <c r="AA21" i="120"/>
  <c r="AB21" i="120"/>
  <c r="AC21" i="120"/>
  <c r="AD21" i="120"/>
  <c r="AE21" i="120"/>
  <c r="AF21" i="120"/>
  <c r="AG21" i="120"/>
  <c r="AH21" i="120"/>
  <c r="AI21" i="120"/>
  <c r="AJ21" i="120"/>
  <c r="AK21" i="120"/>
  <c r="AL21" i="120"/>
  <c r="AM21" i="120"/>
  <c r="AN21" i="120"/>
  <c r="C24" i="120"/>
  <c r="D24" i="120"/>
  <c r="E24" i="120"/>
  <c r="F24" i="120"/>
  <c r="G24" i="120"/>
  <c r="H24" i="120"/>
  <c r="I24" i="120"/>
  <c r="J24" i="120"/>
  <c r="K24" i="120"/>
  <c r="L24" i="120"/>
  <c r="M24" i="120"/>
  <c r="N24" i="120"/>
  <c r="O24" i="120"/>
  <c r="P24" i="120"/>
  <c r="Q24" i="120"/>
  <c r="R24" i="120"/>
  <c r="S24" i="120"/>
  <c r="T24" i="120"/>
  <c r="U24" i="120"/>
  <c r="V24" i="120"/>
  <c r="W24" i="120"/>
  <c r="X24" i="120"/>
  <c r="Y24" i="120"/>
  <c r="Z24" i="120"/>
  <c r="AA24" i="120"/>
  <c r="AB24" i="120"/>
  <c r="AC24" i="120"/>
  <c r="AD24" i="120"/>
  <c r="AE24" i="120"/>
  <c r="AF24" i="120"/>
  <c r="AG24" i="120"/>
  <c r="AH24" i="120"/>
  <c r="AI24" i="120"/>
  <c r="AJ24" i="120"/>
  <c r="AK24" i="120"/>
  <c r="AL24" i="120"/>
  <c r="AM24" i="120"/>
  <c r="AN24" i="120"/>
  <c r="C25" i="120"/>
  <c r="D25" i="120"/>
  <c r="E25" i="120"/>
  <c r="F25" i="120"/>
  <c r="G25" i="120"/>
  <c r="H25" i="120"/>
  <c r="I25" i="120"/>
  <c r="J25" i="120"/>
  <c r="K25" i="120"/>
  <c r="L25" i="120"/>
  <c r="M25" i="120"/>
  <c r="N25" i="120"/>
  <c r="O25" i="120"/>
  <c r="P25" i="120"/>
  <c r="Q25" i="120"/>
  <c r="R25" i="120"/>
  <c r="S25" i="120"/>
  <c r="T25" i="120"/>
  <c r="U25" i="120"/>
  <c r="V25" i="120"/>
  <c r="W25" i="120"/>
  <c r="X25" i="120"/>
  <c r="Y25" i="120"/>
  <c r="Z25" i="120"/>
  <c r="AA25" i="120"/>
  <c r="AB25" i="120"/>
  <c r="AC25" i="120"/>
  <c r="AD25" i="120"/>
  <c r="AE25" i="120"/>
  <c r="AF25" i="120"/>
  <c r="AG25" i="120"/>
  <c r="AH25" i="120"/>
  <c r="AI25" i="120"/>
  <c r="AJ25" i="120"/>
  <c r="AK25" i="120"/>
  <c r="AL25" i="120"/>
  <c r="AM25" i="120"/>
  <c r="AN25" i="120"/>
  <c r="C27" i="120"/>
  <c r="D27" i="120"/>
  <c r="E27" i="120"/>
  <c r="F27" i="120"/>
  <c r="G27" i="120"/>
  <c r="H27" i="120"/>
  <c r="I27" i="120"/>
  <c r="J27" i="120"/>
  <c r="K27" i="120"/>
  <c r="L27" i="120"/>
  <c r="M27" i="120"/>
  <c r="N27" i="120"/>
  <c r="O27" i="120"/>
  <c r="P27" i="120"/>
  <c r="Q27" i="120"/>
  <c r="R27" i="120"/>
  <c r="S27" i="120"/>
  <c r="T27" i="120"/>
  <c r="U27" i="120"/>
  <c r="V27" i="120"/>
  <c r="W27" i="120"/>
  <c r="X27" i="120"/>
  <c r="Y27" i="120"/>
  <c r="Z27" i="120"/>
  <c r="AA27" i="120"/>
  <c r="AB27" i="120"/>
  <c r="AC27" i="120"/>
  <c r="AD27" i="120"/>
  <c r="AE27" i="120"/>
  <c r="AF27" i="120"/>
  <c r="AG27" i="120"/>
  <c r="AH27" i="120"/>
  <c r="AI27" i="120"/>
  <c r="AJ27" i="120"/>
  <c r="AK27" i="120"/>
  <c r="AL27" i="120"/>
  <c r="AM27" i="120"/>
  <c r="AN27" i="120"/>
  <c r="C28" i="120"/>
  <c r="D28" i="120"/>
  <c r="E28" i="120"/>
  <c r="F28" i="120"/>
  <c r="G28" i="120"/>
  <c r="H28" i="120"/>
  <c r="I28" i="120"/>
  <c r="J28" i="120"/>
  <c r="K28" i="120"/>
  <c r="L28" i="120"/>
  <c r="M28" i="120"/>
  <c r="N28" i="120"/>
  <c r="O28" i="120"/>
  <c r="P28" i="120"/>
  <c r="Q28" i="120"/>
  <c r="R28" i="120"/>
  <c r="S28" i="120"/>
  <c r="T28" i="120"/>
  <c r="U28" i="120"/>
  <c r="V28" i="120"/>
  <c r="W28" i="120"/>
  <c r="X28" i="120"/>
  <c r="Y28" i="120"/>
  <c r="Z28" i="120"/>
  <c r="AA28" i="120"/>
  <c r="AB28" i="120"/>
  <c r="AC28" i="120"/>
  <c r="AD28" i="120"/>
  <c r="AE28" i="120"/>
  <c r="AF28" i="120"/>
  <c r="AG28" i="120"/>
  <c r="AH28" i="120"/>
  <c r="AI28" i="120"/>
  <c r="AJ28" i="120"/>
  <c r="AK28" i="120"/>
  <c r="AL28" i="120"/>
  <c r="AM28" i="120"/>
  <c r="AN28" i="120"/>
  <c r="C30" i="120"/>
  <c r="D30" i="120"/>
  <c r="E30" i="120"/>
  <c r="F30" i="120"/>
  <c r="G30" i="120"/>
  <c r="H30" i="120"/>
  <c r="I30" i="120"/>
  <c r="J30" i="120"/>
  <c r="K30" i="120"/>
  <c r="L30" i="120"/>
  <c r="M30" i="120"/>
  <c r="N30" i="120"/>
  <c r="O30" i="120"/>
  <c r="P30" i="120"/>
  <c r="Q30" i="120"/>
  <c r="R30" i="120"/>
  <c r="S30" i="120"/>
  <c r="T30" i="120"/>
  <c r="U30" i="120"/>
  <c r="V30" i="120"/>
  <c r="W30" i="120"/>
  <c r="X30" i="120"/>
  <c r="Y30" i="120"/>
  <c r="Z30" i="120"/>
  <c r="AA30" i="120"/>
  <c r="AB30" i="120"/>
  <c r="AC30" i="120"/>
  <c r="AD30" i="120"/>
  <c r="AE30" i="120"/>
  <c r="AF30" i="120"/>
  <c r="AG30" i="120"/>
  <c r="AH30" i="120"/>
  <c r="AI30" i="120"/>
  <c r="AJ30" i="120"/>
  <c r="AK30" i="120"/>
  <c r="AL30" i="120"/>
  <c r="AM30" i="120"/>
  <c r="AN30" i="120"/>
  <c r="C31" i="120"/>
  <c r="D31" i="120"/>
  <c r="E31" i="120"/>
  <c r="F31" i="120"/>
  <c r="G31" i="120"/>
  <c r="H31" i="120"/>
  <c r="I31" i="120"/>
  <c r="J31" i="120"/>
  <c r="K31" i="120"/>
  <c r="L31" i="120"/>
  <c r="M31" i="120"/>
  <c r="N31" i="120"/>
  <c r="O31" i="120"/>
  <c r="P31" i="120"/>
  <c r="Q31" i="120"/>
  <c r="R31" i="120"/>
  <c r="S31" i="120"/>
  <c r="T31" i="120"/>
  <c r="U31" i="120"/>
  <c r="V31" i="120"/>
  <c r="W31" i="120"/>
  <c r="X31" i="120"/>
  <c r="Y31" i="120"/>
  <c r="Z31" i="120"/>
  <c r="AA31" i="120"/>
  <c r="AB31" i="120"/>
  <c r="AC31" i="120"/>
  <c r="AD31" i="120"/>
  <c r="AE31" i="120"/>
  <c r="AF31" i="120"/>
  <c r="AG31" i="120"/>
  <c r="AH31" i="120"/>
  <c r="AI31" i="120"/>
  <c r="AJ31" i="120"/>
  <c r="AK31" i="120"/>
  <c r="AL31" i="120"/>
  <c r="AM31" i="120"/>
  <c r="AN31" i="120"/>
  <c r="C33" i="120"/>
  <c r="D33" i="120"/>
  <c r="E33" i="120"/>
  <c r="F33" i="120"/>
  <c r="G33" i="120"/>
  <c r="H33" i="120"/>
  <c r="I33" i="120"/>
  <c r="J33" i="120"/>
  <c r="K33" i="120"/>
  <c r="L33" i="120"/>
  <c r="M33" i="120"/>
  <c r="N33" i="120"/>
  <c r="O33" i="120"/>
  <c r="P33" i="120"/>
  <c r="Q33" i="120"/>
  <c r="R33" i="120"/>
  <c r="S33" i="120"/>
  <c r="T33" i="120"/>
  <c r="U33" i="120"/>
  <c r="V33" i="120"/>
  <c r="W33" i="120"/>
  <c r="X33" i="120"/>
  <c r="Y33" i="120"/>
  <c r="Z33" i="120"/>
  <c r="AA33" i="120"/>
  <c r="AB33" i="120"/>
  <c r="AC33" i="120"/>
  <c r="AD33" i="120"/>
  <c r="AE33" i="120"/>
  <c r="AF33" i="120"/>
  <c r="AG33" i="120"/>
  <c r="AH33" i="120"/>
  <c r="AI33" i="120"/>
  <c r="AJ33" i="120"/>
  <c r="AK33" i="120"/>
  <c r="AL33" i="120"/>
  <c r="AM33" i="120"/>
  <c r="AN33" i="120"/>
  <c r="C34" i="120"/>
  <c r="D34" i="120"/>
  <c r="E34" i="120"/>
  <c r="F34" i="120"/>
  <c r="G34" i="120"/>
  <c r="H34" i="120"/>
  <c r="I34" i="120"/>
  <c r="J34" i="120"/>
  <c r="K34" i="120"/>
  <c r="L34" i="120"/>
  <c r="M34" i="120"/>
  <c r="N34" i="120"/>
  <c r="O34" i="120"/>
  <c r="P34" i="120"/>
  <c r="Q34" i="120"/>
  <c r="R34" i="120"/>
  <c r="S34" i="120"/>
  <c r="T34" i="120"/>
  <c r="U34" i="120"/>
  <c r="V34" i="120"/>
  <c r="W34" i="120"/>
  <c r="X34" i="120"/>
  <c r="Y34" i="120"/>
  <c r="Z34" i="120"/>
  <c r="AA34" i="120"/>
  <c r="AB34" i="120"/>
  <c r="AC34" i="120"/>
  <c r="AD34" i="120"/>
  <c r="AE34" i="120"/>
  <c r="AF34" i="120"/>
  <c r="AG34" i="120"/>
  <c r="AH34" i="120"/>
  <c r="AI34" i="120"/>
  <c r="AJ34" i="120"/>
  <c r="AK34" i="120"/>
  <c r="AL34" i="120"/>
  <c r="AM34" i="120"/>
  <c r="AN34" i="120"/>
  <c r="C36" i="120"/>
  <c r="D36" i="120"/>
  <c r="E36" i="120"/>
  <c r="F36" i="120"/>
  <c r="G36" i="120"/>
  <c r="H36" i="120"/>
  <c r="I36" i="120"/>
  <c r="J36" i="120"/>
  <c r="K36" i="120"/>
  <c r="L36" i="120"/>
  <c r="M36" i="120"/>
  <c r="N36" i="120"/>
  <c r="O36" i="120"/>
  <c r="P36" i="120"/>
  <c r="Q36" i="120"/>
  <c r="R36" i="120"/>
  <c r="S36" i="120"/>
  <c r="T36" i="120"/>
  <c r="U36" i="120"/>
  <c r="V36" i="120"/>
  <c r="W36" i="120"/>
  <c r="X36" i="120"/>
  <c r="Y36" i="120"/>
  <c r="Z36" i="120"/>
  <c r="AA36" i="120"/>
  <c r="AB36" i="120"/>
  <c r="AC36" i="120"/>
  <c r="AD36" i="120"/>
  <c r="AE36" i="120"/>
  <c r="AF36" i="120"/>
  <c r="AG36" i="120"/>
  <c r="AH36" i="120"/>
  <c r="AI36" i="120"/>
  <c r="AJ36" i="120"/>
  <c r="AK36" i="120"/>
  <c r="AL36" i="120"/>
  <c r="AM36" i="120"/>
  <c r="AN36" i="120"/>
  <c r="C37" i="120"/>
  <c r="D37" i="120"/>
  <c r="E37" i="120"/>
  <c r="F37" i="120"/>
  <c r="G37" i="120"/>
  <c r="H37" i="120"/>
  <c r="I37" i="120"/>
  <c r="J37" i="120"/>
  <c r="K37" i="120"/>
  <c r="L37" i="120"/>
  <c r="M37" i="120"/>
  <c r="N37" i="120"/>
  <c r="O37" i="120"/>
  <c r="P37" i="120"/>
  <c r="Q37" i="120"/>
  <c r="R37" i="120"/>
  <c r="S37" i="120"/>
  <c r="T37" i="120"/>
  <c r="U37" i="120"/>
  <c r="V37" i="120"/>
  <c r="W37" i="120"/>
  <c r="X37" i="120"/>
  <c r="Y37" i="120"/>
  <c r="Z37" i="120"/>
  <c r="AA37" i="120"/>
  <c r="AB37" i="120"/>
  <c r="AC37" i="120"/>
  <c r="AD37" i="120"/>
  <c r="AE37" i="120"/>
  <c r="AF37" i="120"/>
  <c r="AG37" i="120"/>
  <c r="AH37" i="120"/>
  <c r="AI37" i="120"/>
  <c r="AJ37" i="120"/>
  <c r="AK37" i="120"/>
  <c r="AL37" i="120"/>
  <c r="AM37" i="120"/>
  <c r="AN37" i="120"/>
  <c r="C39" i="120"/>
  <c r="D39" i="120"/>
  <c r="E39" i="120"/>
  <c r="F39" i="120"/>
  <c r="G39" i="120"/>
  <c r="H39" i="120"/>
  <c r="I39" i="120"/>
  <c r="J39" i="120"/>
  <c r="K39" i="120"/>
  <c r="L39" i="120"/>
  <c r="M39" i="120"/>
  <c r="N39" i="120"/>
  <c r="O39" i="120"/>
  <c r="P39" i="120"/>
  <c r="Q39" i="120"/>
  <c r="R39" i="120"/>
  <c r="S39" i="120"/>
  <c r="T39" i="120"/>
  <c r="U39" i="120"/>
  <c r="V39" i="120"/>
  <c r="W39" i="120"/>
  <c r="X39" i="120"/>
  <c r="Y39" i="120"/>
  <c r="Z39" i="120"/>
  <c r="AA39" i="120"/>
  <c r="AB39" i="120"/>
  <c r="AC39" i="120"/>
  <c r="AD39" i="120"/>
  <c r="AE39" i="120"/>
  <c r="AF39" i="120"/>
  <c r="AG39" i="120"/>
  <c r="AH39" i="120"/>
  <c r="AI39" i="120"/>
  <c r="AJ39" i="120"/>
  <c r="AK39" i="120"/>
  <c r="AL39" i="120"/>
  <c r="AM39" i="120"/>
  <c r="AN39" i="120"/>
  <c r="C40" i="120"/>
  <c r="D40" i="120"/>
  <c r="E40" i="120"/>
  <c r="F40" i="120"/>
  <c r="G40" i="120"/>
  <c r="H40" i="120"/>
  <c r="I40" i="120"/>
  <c r="J40" i="120"/>
  <c r="K40" i="120"/>
  <c r="L40" i="120"/>
  <c r="M40" i="120"/>
  <c r="N40" i="120"/>
  <c r="O40" i="120"/>
  <c r="P40" i="120"/>
  <c r="Q40" i="120"/>
  <c r="R40" i="120"/>
  <c r="S40" i="120"/>
  <c r="T40" i="120"/>
  <c r="U40" i="120"/>
  <c r="V40" i="120"/>
  <c r="W40" i="120"/>
  <c r="X40" i="120"/>
  <c r="Y40" i="120"/>
  <c r="Z40" i="120"/>
  <c r="AA40" i="120"/>
  <c r="AB40" i="120"/>
  <c r="AC40" i="120"/>
  <c r="AD40" i="120"/>
  <c r="AE40" i="120"/>
  <c r="AF40" i="120"/>
  <c r="AG40" i="120"/>
  <c r="AH40" i="120"/>
  <c r="AI40" i="120"/>
  <c r="AJ40" i="120"/>
  <c r="AK40" i="120"/>
  <c r="AL40" i="120"/>
  <c r="AM40" i="120"/>
  <c r="AN40" i="120"/>
  <c r="C41" i="120"/>
  <c r="D41" i="120"/>
  <c r="E41" i="120"/>
  <c r="F41" i="120"/>
  <c r="G41" i="120"/>
  <c r="H41" i="120"/>
  <c r="I41" i="120"/>
  <c r="J41" i="120"/>
  <c r="K41" i="120"/>
  <c r="L41" i="120"/>
  <c r="M41" i="120"/>
  <c r="N41" i="120"/>
  <c r="O41" i="120"/>
  <c r="P41" i="120"/>
  <c r="Q41" i="120"/>
  <c r="R41" i="120"/>
  <c r="S41" i="120"/>
  <c r="T41" i="120"/>
  <c r="U41" i="120"/>
  <c r="V41" i="120"/>
  <c r="W41" i="120"/>
  <c r="X41" i="120"/>
  <c r="Y41" i="120"/>
  <c r="Z41" i="120"/>
  <c r="AA41" i="120"/>
  <c r="AB41" i="120"/>
  <c r="AC41" i="120"/>
  <c r="AD41" i="120"/>
  <c r="AE41" i="120"/>
  <c r="AF41" i="120"/>
  <c r="AG41" i="120"/>
  <c r="AH41" i="120"/>
  <c r="AI41" i="120"/>
  <c r="AJ41" i="120"/>
  <c r="AK41" i="120"/>
  <c r="AL41" i="120"/>
  <c r="AM41" i="120"/>
  <c r="AN41" i="120"/>
  <c r="C42" i="120"/>
  <c r="D42" i="120"/>
  <c r="E42" i="120"/>
  <c r="F42" i="120"/>
  <c r="G42" i="120"/>
  <c r="H42" i="120"/>
  <c r="I42" i="120"/>
  <c r="J42" i="120"/>
  <c r="K42" i="120"/>
  <c r="L42" i="120"/>
  <c r="M42" i="120"/>
  <c r="N42" i="120"/>
  <c r="O42" i="120"/>
  <c r="P42" i="120"/>
  <c r="Q42" i="120"/>
  <c r="R42" i="120"/>
  <c r="S42" i="120"/>
  <c r="T42" i="120"/>
  <c r="U42" i="120"/>
  <c r="V42" i="120"/>
  <c r="W42" i="120"/>
  <c r="X42" i="120"/>
  <c r="Y42" i="120"/>
  <c r="Z42" i="120"/>
  <c r="AA42" i="120"/>
  <c r="AB42" i="120"/>
  <c r="AC42" i="120"/>
  <c r="AD42" i="120"/>
  <c r="AE42" i="120"/>
  <c r="AF42" i="120"/>
  <c r="AG42" i="120"/>
  <c r="AH42" i="120"/>
  <c r="AI42" i="120"/>
  <c r="AJ42" i="120"/>
  <c r="AK42" i="120"/>
  <c r="AL42" i="120"/>
  <c r="AM42" i="120"/>
  <c r="AN42" i="120"/>
  <c r="C3" i="119"/>
  <c r="D3" i="119"/>
  <c r="E3" i="119"/>
  <c r="F3" i="119"/>
  <c r="G3" i="119"/>
  <c r="H3" i="119"/>
  <c r="I3" i="119"/>
  <c r="J3" i="119"/>
  <c r="K3" i="119"/>
  <c r="L3" i="119"/>
  <c r="M3" i="119"/>
  <c r="N3" i="119"/>
  <c r="O3" i="119"/>
  <c r="P3" i="119"/>
  <c r="Q3" i="119"/>
  <c r="R3" i="119"/>
  <c r="S3" i="119"/>
  <c r="T3" i="119"/>
  <c r="U3" i="119"/>
  <c r="V3" i="119"/>
  <c r="W3" i="119"/>
  <c r="X3" i="119"/>
  <c r="Y3" i="119"/>
  <c r="Z3" i="119"/>
  <c r="AA3" i="119"/>
  <c r="AB3" i="119"/>
  <c r="AC3" i="119"/>
  <c r="AD3" i="119"/>
  <c r="AE3" i="119"/>
  <c r="AF3" i="119"/>
  <c r="AG3" i="119"/>
  <c r="AH3" i="119"/>
  <c r="AI3" i="119"/>
  <c r="AJ3" i="119"/>
  <c r="AK3" i="119"/>
  <c r="AL3" i="119"/>
  <c r="AM3" i="119"/>
  <c r="AN3" i="119"/>
  <c r="C4" i="119"/>
  <c r="D4" i="119"/>
  <c r="E4" i="119"/>
  <c r="F4" i="119"/>
  <c r="G4" i="119"/>
  <c r="H4" i="119"/>
  <c r="I4" i="119"/>
  <c r="J4" i="119"/>
  <c r="K4" i="119"/>
  <c r="L4" i="119"/>
  <c r="M4" i="119"/>
  <c r="N4" i="119"/>
  <c r="O4" i="119"/>
  <c r="P4" i="119"/>
  <c r="Q4" i="119"/>
  <c r="R4" i="119"/>
  <c r="S4" i="119"/>
  <c r="T4" i="119"/>
  <c r="U4" i="119"/>
  <c r="V4" i="119"/>
  <c r="W4" i="119"/>
  <c r="X4" i="119"/>
  <c r="Y4" i="119"/>
  <c r="Z4" i="119"/>
  <c r="AA4" i="119"/>
  <c r="AB4" i="119"/>
  <c r="AC4" i="119"/>
  <c r="AD4" i="119"/>
  <c r="AE4" i="119"/>
  <c r="AF4" i="119"/>
  <c r="AG4" i="119"/>
  <c r="AH4" i="119"/>
  <c r="AI4" i="119"/>
  <c r="AJ4" i="119"/>
  <c r="AK4" i="119"/>
  <c r="AL4" i="119"/>
  <c r="AM4" i="119"/>
  <c r="AN4" i="119"/>
  <c r="C6" i="119"/>
  <c r="D6" i="119"/>
  <c r="E6" i="119"/>
  <c r="F6" i="119"/>
  <c r="G6" i="119"/>
  <c r="H6" i="119"/>
  <c r="I6" i="119"/>
  <c r="J6" i="119"/>
  <c r="K6" i="119"/>
  <c r="L6" i="119"/>
  <c r="M6" i="119"/>
  <c r="N6" i="119"/>
  <c r="O6" i="119"/>
  <c r="P6" i="119"/>
  <c r="Q6" i="119"/>
  <c r="R6" i="119"/>
  <c r="S6" i="119"/>
  <c r="T6" i="119"/>
  <c r="U6" i="119"/>
  <c r="V6" i="119"/>
  <c r="W6" i="119"/>
  <c r="X6" i="119"/>
  <c r="Y6" i="119"/>
  <c r="Z6" i="119"/>
  <c r="AA6" i="119"/>
  <c r="AB6" i="119"/>
  <c r="AC6" i="119"/>
  <c r="AD6" i="119"/>
  <c r="AE6" i="119"/>
  <c r="AF6" i="119"/>
  <c r="AG6" i="119"/>
  <c r="AH6" i="119"/>
  <c r="AI6" i="119"/>
  <c r="AJ6" i="119"/>
  <c r="AK6" i="119"/>
  <c r="AL6" i="119"/>
  <c r="AM6" i="119"/>
  <c r="AN6" i="119"/>
  <c r="C7" i="119"/>
  <c r="D7" i="119"/>
  <c r="E7" i="119"/>
  <c r="F7" i="119"/>
  <c r="G7" i="119"/>
  <c r="H7" i="119"/>
  <c r="I7" i="119"/>
  <c r="J7" i="119"/>
  <c r="K7" i="119"/>
  <c r="L7" i="119"/>
  <c r="M7" i="119"/>
  <c r="N7" i="119"/>
  <c r="O7" i="119"/>
  <c r="P7" i="119"/>
  <c r="Q7" i="119"/>
  <c r="R7" i="119"/>
  <c r="S7" i="119"/>
  <c r="T7" i="119"/>
  <c r="U7" i="119"/>
  <c r="V7" i="119"/>
  <c r="W7" i="119"/>
  <c r="X7" i="119"/>
  <c r="Y7" i="119"/>
  <c r="Z7" i="119"/>
  <c r="AA7" i="119"/>
  <c r="AB7" i="119"/>
  <c r="AC7" i="119"/>
  <c r="AD7" i="119"/>
  <c r="AE7" i="119"/>
  <c r="AF7" i="119"/>
  <c r="AG7" i="119"/>
  <c r="AH7" i="119"/>
  <c r="AI7" i="119"/>
  <c r="AJ7" i="119"/>
  <c r="AK7" i="119"/>
  <c r="AL7" i="119"/>
  <c r="AM7" i="119"/>
  <c r="AN7" i="119"/>
  <c r="C9" i="119"/>
  <c r="D9" i="119"/>
  <c r="E9" i="119"/>
  <c r="F9" i="119"/>
  <c r="G9" i="119"/>
  <c r="H9" i="119"/>
  <c r="I9" i="119"/>
  <c r="J9" i="119"/>
  <c r="K9" i="119"/>
  <c r="L9" i="119"/>
  <c r="M9" i="119"/>
  <c r="N9" i="119"/>
  <c r="O9" i="119"/>
  <c r="P9" i="119"/>
  <c r="Q9" i="119"/>
  <c r="R9" i="119"/>
  <c r="S9" i="119"/>
  <c r="T9" i="119"/>
  <c r="U9" i="119"/>
  <c r="V9" i="119"/>
  <c r="W9" i="119"/>
  <c r="X9" i="119"/>
  <c r="Y9" i="119"/>
  <c r="Z9" i="119"/>
  <c r="AA9" i="119"/>
  <c r="AB9" i="119"/>
  <c r="AC9" i="119"/>
  <c r="AD9" i="119"/>
  <c r="AE9" i="119"/>
  <c r="AF9" i="119"/>
  <c r="AG9" i="119"/>
  <c r="AH9" i="119"/>
  <c r="AI9" i="119"/>
  <c r="AJ9" i="119"/>
  <c r="AK9" i="119"/>
  <c r="AL9" i="119"/>
  <c r="AM9" i="119"/>
  <c r="AN9" i="119"/>
  <c r="C10" i="119"/>
  <c r="D10" i="119"/>
  <c r="E10" i="119"/>
  <c r="F10" i="119"/>
  <c r="G10" i="119"/>
  <c r="H10" i="119"/>
  <c r="I10" i="119"/>
  <c r="J10" i="119"/>
  <c r="K10" i="119"/>
  <c r="L10" i="119"/>
  <c r="M10" i="119"/>
  <c r="N10" i="119"/>
  <c r="O10" i="119"/>
  <c r="P10" i="119"/>
  <c r="Q10" i="119"/>
  <c r="R10" i="119"/>
  <c r="S10" i="119"/>
  <c r="T10" i="119"/>
  <c r="U10" i="119"/>
  <c r="V10" i="119"/>
  <c r="W10" i="119"/>
  <c r="X10" i="119"/>
  <c r="Y10" i="119"/>
  <c r="Z10" i="119"/>
  <c r="AA10" i="119"/>
  <c r="AB10" i="119"/>
  <c r="AC10" i="119"/>
  <c r="AD10" i="119"/>
  <c r="AE10" i="119"/>
  <c r="AF10" i="119"/>
  <c r="AG10" i="119"/>
  <c r="AH10" i="119"/>
  <c r="AI10" i="119"/>
  <c r="AJ10" i="119"/>
  <c r="AK10" i="119"/>
  <c r="AL10" i="119"/>
  <c r="AM10" i="119"/>
  <c r="AN10" i="119"/>
  <c r="C12" i="119"/>
  <c r="D12" i="119"/>
  <c r="E12" i="119"/>
  <c r="F12" i="119"/>
  <c r="G12" i="119"/>
  <c r="H12" i="119"/>
  <c r="I12" i="119"/>
  <c r="J12" i="119"/>
  <c r="K12" i="119"/>
  <c r="L12" i="119"/>
  <c r="M12" i="119"/>
  <c r="N12" i="119"/>
  <c r="O12" i="119"/>
  <c r="P12" i="119"/>
  <c r="Q12" i="119"/>
  <c r="R12" i="119"/>
  <c r="S12" i="119"/>
  <c r="T12" i="119"/>
  <c r="U12" i="119"/>
  <c r="V12" i="119"/>
  <c r="W12" i="119"/>
  <c r="X12" i="119"/>
  <c r="Y12" i="119"/>
  <c r="Z12" i="119"/>
  <c r="AA12" i="119"/>
  <c r="AB12" i="119"/>
  <c r="AC12" i="119"/>
  <c r="AD12" i="119"/>
  <c r="AE12" i="119"/>
  <c r="AF12" i="119"/>
  <c r="AG12" i="119"/>
  <c r="AH12" i="119"/>
  <c r="AI12" i="119"/>
  <c r="AJ12" i="119"/>
  <c r="AK12" i="119"/>
  <c r="AL12" i="119"/>
  <c r="AM12" i="119"/>
  <c r="AN12" i="119"/>
  <c r="C13" i="119"/>
  <c r="D13" i="119"/>
  <c r="E13" i="119"/>
  <c r="F13" i="119"/>
  <c r="G13" i="119"/>
  <c r="H13" i="119"/>
  <c r="I13" i="119"/>
  <c r="J13" i="119"/>
  <c r="K13" i="119"/>
  <c r="L13" i="119"/>
  <c r="M13" i="119"/>
  <c r="N13" i="119"/>
  <c r="O13" i="119"/>
  <c r="P13" i="119"/>
  <c r="Q13" i="119"/>
  <c r="R13" i="119"/>
  <c r="S13" i="119"/>
  <c r="T13" i="119"/>
  <c r="U13" i="119"/>
  <c r="V13" i="119"/>
  <c r="W13" i="119"/>
  <c r="X13" i="119"/>
  <c r="Y13" i="119"/>
  <c r="Z13" i="119"/>
  <c r="AA13" i="119"/>
  <c r="AB13" i="119"/>
  <c r="AC13" i="119"/>
  <c r="AD13" i="119"/>
  <c r="AE13" i="119"/>
  <c r="AF13" i="119"/>
  <c r="AG13" i="119"/>
  <c r="AH13" i="119"/>
  <c r="AI13" i="119"/>
  <c r="AJ13" i="119"/>
  <c r="AK13" i="119"/>
  <c r="AL13" i="119"/>
  <c r="AM13" i="119"/>
  <c r="AN13" i="119"/>
  <c r="C15" i="119"/>
  <c r="D15" i="119"/>
  <c r="E15" i="119"/>
  <c r="F15" i="119"/>
  <c r="G15" i="119"/>
  <c r="H15" i="119"/>
  <c r="I15" i="119"/>
  <c r="J15" i="119"/>
  <c r="K15" i="119"/>
  <c r="L15" i="119"/>
  <c r="M15" i="119"/>
  <c r="N15" i="119"/>
  <c r="O15" i="119"/>
  <c r="P15" i="119"/>
  <c r="Q15" i="119"/>
  <c r="R15" i="119"/>
  <c r="S15" i="119"/>
  <c r="T15" i="119"/>
  <c r="U15" i="119"/>
  <c r="V15" i="119"/>
  <c r="W15" i="119"/>
  <c r="X15" i="119"/>
  <c r="Y15" i="119"/>
  <c r="Z15" i="119"/>
  <c r="AA15" i="119"/>
  <c r="AB15" i="119"/>
  <c r="AC15" i="119"/>
  <c r="AD15" i="119"/>
  <c r="AE15" i="119"/>
  <c r="AF15" i="119"/>
  <c r="AG15" i="119"/>
  <c r="AH15" i="119"/>
  <c r="AI15" i="119"/>
  <c r="AJ15" i="119"/>
  <c r="AK15" i="119"/>
  <c r="AL15" i="119"/>
  <c r="AM15" i="119"/>
  <c r="AN15" i="119"/>
  <c r="C16" i="119"/>
  <c r="D16" i="119"/>
  <c r="E16" i="119"/>
  <c r="F16" i="119"/>
  <c r="G16" i="119"/>
  <c r="H16" i="119"/>
  <c r="I16" i="119"/>
  <c r="J16" i="119"/>
  <c r="K16" i="119"/>
  <c r="L16" i="119"/>
  <c r="M16" i="119"/>
  <c r="N16" i="119"/>
  <c r="O16" i="119"/>
  <c r="P16" i="119"/>
  <c r="Q16" i="119"/>
  <c r="R16" i="119"/>
  <c r="S16" i="119"/>
  <c r="T16" i="119"/>
  <c r="U16" i="119"/>
  <c r="V16" i="119"/>
  <c r="W16" i="119"/>
  <c r="X16" i="119"/>
  <c r="Y16" i="119"/>
  <c r="Z16" i="119"/>
  <c r="AA16" i="119"/>
  <c r="AB16" i="119"/>
  <c r="AC16" i="119"/>
  <c r="AD16" i="119"/>
  <c r="AE16" i="119"/>
  <c r="AF16" i="119"/>
  <c r="AG16" i="119"/>
  <c r="AH16" i="119"/>
  <c r="AI16" i="119"/>
  <c r="AJ16" i="119"/>
  <c r="AK16" i="119"/>
  <c r="AL16" i="119"/>
  <c r="AM16" i="119"/>
  <c r="AN16" i="119"/>
  <c r="C18" i="119"/>
  <c r="D18" i="119"/>
  <c r="E18" i="119"/>
  <c r="F18" i="119"/>
  <c r="G18" i="119"/>
  <c r="H18" i="119"/>
  <c r="I18" i="119"/>
  <c r="J18" i="119"/>
  <c r="K18" i="119"/>
  <c r="L18" i="119"/>
  <c r="M18" i="119"/>
  <c r="N18" i="119"/>
  <c r="O18" i="119"/>
  <c r="P18" i="119"/>
  <c r="Q18" i="119"/>
  <c r="R18" i="119"/>
  <c r="S18" i="119"/>
  <c r="T18" i="119"/>
  <c r="U18" i="119"/>
  <c r="V18" i="119"/>
  <c r="W18" i="119"/>
  <c r="X18" i="119"/>
  <c r="Y18" i="119"/>
  <c r="Z18" i="119"/>
  <c r="AA18" i="119"/>
  <c r="AB18" i="119"/>
  <c r="AC18" i="119"/>
  <c r="AD18" i="119"/>
  <c r="AE18" i="119"/>
  <c r="AF18" i="119"/>
  <c r="AG18" i="119"/>
  <c r="AH18" i="119"/>
  <c r="AI18" i="119"/>
  <c r="AJ18" i="119"/>
  <c r="AK18" i="119"/>
  <c r="AL18" i="119"/>
  <c r="AM18" i="119"/>
  <c r="AN18" i="119"/>
  <c r="C19" i="119"/>
  <c r="D19" i="119"/>
  <c r="E19" i="119"/>
  <c r="F19" i="119"/>
  <c r="G19" i="119"/>
  <c r="H19" i="119"/>
  <c r="I19" i="119"/>
  <c r="J19" i="119"/>
  <c r="K19" i="119"/>
  <c r="L19" i="119"/>
  <c r="M19" i="119"/>
  <c r="N19" i="119"/>
  <c r="O19" i="119"/>
  <c r="P19" i="119"/>
  <c r="Q19" i="119"/>
  <c r="R19" i="119"/>
  <c r="S19" i="119"/>
  <c r="T19" i="119"/>
  <c r="U19" i="119"/>
  <c r="V19" i="119"/>
  <c r="W19" i="119"/>
  <c r="X19" i="119"/>
  <c r="Y19" i="119"/>
  <c r="Z19" i="119"/>
  <c r="AA19" i="119"/>
  <c r="AB19" i="119"/>
  <c r="AC19" i="119"/>
  <c r="AD19" i="119"/>
  <c r="AE19" i="119"/>
  <c r="AF19" i="119"/>
  <c r="AG19" i="119"/>
  <c r="AH19" i="119"/>
  <c r="AI19" i="119"/>
  <c r="AJ19" i="119"/>
  <c r="AK19" i="119"/>
  <c r="AL19" i="119"/>
  <c r="AM19" i="119"/>
  <c r="AN19" i="119"/>
  <c r="C20" i="119"/>
  <c r="D20" i="119"/>
  <c r="E20" i="119"/>
  <c r="F20" i="119"/>
  <c r="G20" i="119"/>
  <c r="H20" i="119"/>
  <c r="I20" i="119"/>
  <c r="J20" i="119"/>
  <c r="K20" i="119"/>
  <c r="L20" i="119"/>
  <c r="M20" i="119"/>
  <c r="N20" i="119"/>
  <c r="O20" i="119"/>
  <c r="P20" i="119"/>
  <c r="Q20" i="119"/>
  <c r="R20" i="119"/>
  <c r="S20" i="119"/>
  <c r="T20" i="119"/>
  <c r="U20" i="119"/>
  <c r="V20" i="119"/>
  <c r="W20" i="119"/>
  <c r="X20" i="119"/>
  <c r="Y20" i="119"/>
  <c r="Z20" i="119"/>
  <c r="AA20" i="119"/>
  <c r="AB20" i="119"/>
  <c r="AC20" i="119"/>
  <c r="AD20" i="119"/>
  <c r="AE20" i="119"/>
  <c r="AF20" i="119"/>
  <c r="AG20" i="119"/>
  <c r="AH20" i="119"/>
  <c r="AI20" i="119"/>
  <c r="AJ20" i="119"/>
  <c r="AK20" i="119"/>
  <c r="AL20" i="119"/>
  <c r="AM20" i="119"/>
  <c r="AN20" i="119"/>
  <c r="C21" i="119"/>
  <c r="D21" i="119"/>
  <c r="E21" i="119"/>
  <c r="F21" i="119"/>
  <c r="G21" i="119"/>
  <c r="H21" i="119"/>
  <c r="I21" i="119"/>
  <c r="J21" i="119"/>
  <c r="K21" i="119"/>
  <c r="L21" i="119"/>
  <c r="M21" i="119"/>
  <c r="N21" i="119"/>
  <c r="O21" i="119"/>
  <c r="P21" i="119"/>
  <c r="Q21" i="119"/>
  <c r="R21" i="119"/>
  <c r="S21" i="119"/>
  <c r="T21" i="119"/>
  <c r="U21" i="119"/>
  <c r="V21" i="119"/>
  <c r="W21" i="119"/>
  <c r="X21" i="119"/>
  <c r="Y21" i="119"/>
  <c r="Z21" i="119"/>
  <c r="AA21" i="119"/>
  <c r="AB21" i="119"/>
  <c r="AC21" i="119"/>
  <c r="AD21" i="119"/>
  <c r="AE21" i="119"/>
  <c r="AF21" i="119"/>
  <c r="AG21" i="119"/>
  <c r="AH21" i="119"/>
  <c r="AI21" i="119"/>
  <c r="AJ21" i="119"/>
  <c r="AK21" i="119"/>
  <c r="AL21" i="119"/>
  <c r="AM21" i="119"/>
  <c r="AN21" i="119"/>
  <c r="C3" i="118"/>
  <c r="D3" i="118"/>
  <c r="E3" i="118"/>
  <c r="F3" i="118"/>
  <c r="G3" i="118"/>
  <c r="H3" i="118"/>
  <c r="I3" i="118"/>
  <c r="J3" i="118"/>
  <c r="K3" i="118"/>
  <c r="L3" i="118"/>
  <c r="M3" i="118"/>
  <c r="N3" i="118"/>
  <c r="O3" i="118"/>
  <c r="P3" i="118"/>
  <c r="Q3" i="118"/>
  <c r="R3" i="118"/>
  <c r="S3" i="118"/>
  <c r="T3" i="118"/>
  <c r="U3" i="118"/>
  <c r="V3" i="118"/>
  <c r="W3" i="118"/>
  <c r="X3" i="118"/>
  <c r="Y3" i="118"/>
  <c r="Z3" i="118"/>
  <c r="AA3" i="118"/>
  <c r="AB3" i="118"/>
  <c r="AC3" i="118"/>
  <c r="AD3" i="118"/>
  <c r="AE3" i="118"/>
  <c r="AF3" i="118"/>
  <c r="AG3" i="118"/>
  <c r="AH3" i="118"/>
  <c r="AI3" i="118"/>
  <c r="AJ3" i="118"/>
  <c r="AK3" i="118"/>
  <c r="AL3" i="118"/>
  <c r="AM3" i="118"/>
  <c r="AN3" i="118"/>
  <c r="C4" i="118"/>
  <c r="D4" i="118"/>
  <c r="E4" i="118"/>
  <c r="F4" i="118"/>
  <c r="G4" i="118"/>
  <c r="H4" i="118"/>
  <c r="I4" i="118"/>
  <c r="J4" i="118"/>
  <c r="K4" i="118"/>
  <c r="L4" i="118"/>
  <c r="M4" i="118"/>
  <c r="N4" i="118"/>
  <c r="O4" i="118"/>
  <c r="P4" i="118"/>
  <c r="Q4" i="118"/>
  <c r="R4" i="118"/>
  <c r="S4" i="118"/>
  <c r="T4" i="118"/>
  <c r="U4" i="118"/>
  <c r="V4" i="118"/>
  <c r="W4" i="118"/>
  <c r="X4" i="118"/>
  <c r="Y4" i="118"/>
  <c r="Z4" i="118"/>
  <c r="AA4" i="118"/>
  <c r="AB4" i="118"/>
  <c r="AC4" i="118"/>
  <c r="AD4" i="118"/>
  <c r="AE4" i="118"/>
  <c r="AF4" i="118"/>
  <c r="AG4" i="118"/>
  <c r="AH4" i="118"/>
  <c r="AI4" i="118"/>
  <c r="AJ4" i="118"/>
  <c r="AK4" i="118"/>
  <c r="AL4" i="118"/>
  <c r="AM4" i="118"/>
  <c r="AN4" i="118"/>
  <c r="C6" i="118"/>
  <c r="D6" i="118"/>
  <c r="E6" i="118"/>
  <c r="F6" i="118"/>
  <c r="G6" i="118"/>
  <c r="H6" i="118"/>
  <c r="I6" i="118"/>
  <c r="J6" i="118"/>
  <c r="K6" i="118"/>
  <c r="L6" i="118"/>
  <c r="M6" i="118"/>
  <c r="N6" i="118"/>
  <c r="O6" i="118"/>
  <c r="P6" i="118"/>
  <c r="Q6" i="118"/>
  <c r="R6" i="118"/>
  <c r="S6" i="118"/>
  <c r="T6" i="118"/>
  <c r="U6" i="118"/>
  <c r="V6" i="118"/>
  <c r="W6" i="118"/>
  <c r="X6" i="118"/>
  <c r="Y6" i="118"/>
  <c r="Z6" i="118"/>
  <c r="AA6" i="118"/>
  <c r="AB6" i="118"/>
  <c r="AC6" i="118"/>
  <c r="AD6" i="118"/>
  <c r="AE6" i="118"/>
  <c r="AF6" i="118"/>
  <c r="AG6" i="118"/>
  <c r="AH6" i="118"/>
  <c r="AI6" i="118"/>
  <c r="AJ6" i="118"/>
  <c r="AK6" i="118"/>
  <c r="AL6" i="118"/>
  <c r="AM6" i="118"/>
  <c r="AN6" i="118"/>
  <c r="C7" i="118"/>
  <c r="D7" i="118"/>
  <c r="E7" i="118"/>
  <c r="F7" i="118"/>
  <c r="G7" i="118"/>
  <c r="H7" i="118"/>
  <c r="I7" i="118"/>
  <c r="J7" i="118"/>
  <c r="K7" i="118"/>
  <c r="L7" i="118"/>
  <c r="M7" i="118"/>
  <c r="N7" i="118"/>
  <c r="O7" i="118"/>
  <c r="P7" i="118"/>
  <c r="Q7" i="118"/>
  <c r="R7" i="118"/>
  <c r="S7" i="118"/>
  <c r="T7" i="118"/>
  <c r="U7" i="118"/>
  <c r="V7" i="118"/>
  <c r="W7" i="118"/>
  <c r="X7" i="118"/>
  <c r="Y7" i="118"/>
  <c r="Z7" i="118"/>
  <c r="AA7" i="118"/>
  <c r="AB7" i="118"/>
  <c r="AC7" i="118"/>
  <c r="AD7" i="118"/>
  <c r="AE7" i="118"/>
  <c r="AF7" i="118"/>
  <c r="AG7" i="118"/>
  <c r="AH7" i="118"/>
  <c r="AI7" i="118"/>
  <c r="AJ7" i="118"/>
  <c r="AK7" i="118"/>
  <c r="AL7" i="118"/>
  <c r="AM7" i="118"/>
  <c r="AN7" i="118"/>
  <c r="C9" i="118"/>
  <c r="D9" i="118"/>
  <c r="E9" i="118"/>
  <c r="F9" i="118"/>
  <c r="G9" i="118"/>
  <c r="H9" i="118"/>
  <c r="I9" i="118"/>
  <c r="J9" i="118"/>
  <c r="K9" i="118"/>
  <c r="L9" i="118"/>
  <c r="M9" i="118"/>
  <c r="N9" i="118"/>
  <c r="O9" i="118"/>
  <c r="P9" i="118"/>
  <c r="Q9" i="118"/>
  <c r="R9" i="118"/>
  <c r="S9" i="118"/>
  <c r="T9" i="118"/>
  <c r="U9" i="118"/>
  <c r="V9" i="118"/>
  <c r="W9" i="118"/>
  <c r="X9" i="118"/>
  <c r="Y9" i="118"/>
  <c r="Z9" i="118"/>
  <c r="AA9" i="118"/>
  <c r="AB9" i="118"/>
  <c r="AC9" i="118"/>
  <c r="AD9" i="118"/>
  <c r="AE9" i="118"/>
  <c r="AF9" i="118"/>
  <c r="AG9" i="118"/>
  <c r="AH9" i="118"/>
  <c r="AI9" i="118"/>
  <c r="AJ9" i="118"/>
  <c r="AK9" i="118"/>
  <c r="AL9" i="118"/>
  <c r="AM9" i="118"/>
  <c r="AN9" i="118"/>
  <c r="C10" i="118"/>
  <c r="D10" i="118"/>
  <c r="E10" i="118"/>
  <c r="F10" i="118"/>
  <c r="G10" i="118"/>
  <c r="H10" i="118"/>
  <c r="I10" i="118"/>
  <c r="J10" i="118"/>
  <c r="K10" i="118"/>
  <c r="L10" i="118"/>
  <c r="M10" i="118"/>
  <c r="N10" i="118"/>
  <c r="O10" i="118"/>
  <c r="P10" i="118"/>
  <c r="Q10" i="118"/>
  <c r="R10" i="118"/>
  <c r="S10" i="118"/>
  <c r="T10" i="118"/>
  <c r="U10" i="118"/>
  <c r="V10" i="118"/>
  <c r="W10" i="118"/>
  <c r="X10" i="118"/>
  <c r="Y10" i="118"/>
  <c r="Z10" i="118"/>
  <c r="AA10" i="118"/>
  <c r="AB10" i="118"/>
  <c r="AC10" i="118"/>
  <c r="AD10" i="118"/>
  <c r="AE10" i="118"/>
  <c r="AF10" i="118"/>
  <c r="AG10" i="118"/>
  <c r="AH10" i="118"/>
  <c r="AI10" i="118"/>
  <c r="AJ10" i="118"/>
  <c r="AK10" i="118"/>
  <c r="AL10" i="118"/>
  <c r="AM10" i="118"/>
  <c r="AN10" i="118"/>
  <c r="C12" i="118"/>
  <c r="D12" i="118"/>
  <c r="E12" i="118"/>
  <c r="F12" i="118"/>
  <c r="G12" i="118"/>
  <c r="H12" i="118"/>
  <c r="I12" i="118"/>
  <c r="J12" i="118"/>
  <c r="K12" i="118"/>
  <c r="L12" i="118"/>
  <c r="M12" i="118"/>
  <c r="N12" i="118"/>
  <c r="O12" i="118"/>
  <c r="P12" i="118"/>
  <c r="Q12" i="118"/>
  <c r="R12" i="118"/>
  <c r="S12" i="118"/>
  <c r="T12" i="118"/>
  <c r="U12" i="118"/>
  <c r="V12" i="118"/>
  <c r="W12" i="118"/>
  <c r="X12" i="118"/>
  <c r="Y12" i="118"/>
  <c r="Z12" i="118"/>
  <c r="AA12" i="118"/>
  <c r="AB12" i="118"/>
  <c r="AC12" i="118"/>
  <c r="AD12" i="118"/>
  <c r="AE12" i="118"/>
  <c r="AF12" i="118"/>
  <c r="AG12" i="118"/>
  <c r="AH12" i="118"/>
  <c r="AI12" i="118"/>
  <c r="AJ12" i="118"/>
  <c r="AK12" i="118"/>
  <c r="AL12" i="118"/>
  <c r="AM12" i="118"/>
  <c r="AN12" i="118"/>
  <c r="C13" i="118"/>
  <c r="D13" i="118"/>
  <c r="E13" i="118"/>
  <c r="F13" i="118"/>
  <c r="G13" i="118"/>
  <c r="H13" i="118"/>
  <c r="I13" i="118"/>
  <c r="J13" i="118"/>
  <c r="K13" i="118"/>
  <c r="L13" i="118"/>
  <c r="M13" i="118"/>
  <c r="N13" i="118"/>
  <c r="O13" i="118"/>
  <c r="P13" i="118"/>
  <c r="Q13" i="118"/>
  <c r="R13" i="118"/>
  <c r="S13" i="118"/>
  <c r="T13" i="118"/>
  <c r="U13" i="118"/>
  <c r="V13" i="118"/>
  <c r="W13" i="118"/>
  <c r="X13" i="118"/>
  <c r="Y13" i="118"/>
  <c r="Z13" i="118"/>
  <c r="AA13" i="118"/>
  <c r="AB13" i="118"/>
  <c r="AC13" i="118"/>
  <c r="AD13" i="118"/>
  <c r="AE13" i="118"/>
  <c r="AF13" i="118"/>
  <c r="AG13" i="118"/>
  <c r="AH13" i="118"/>
  <c r="AI13" i="118"/>
  <c r="AJ13" i="118"/>
  <c r="AK13" i="118"/>
  <c r="AL13" i="118"/>
  <c r="AM13" i="118"/>
  <c r="AN13" i="118"/>
  <c r="C15" i="118"/>
  <c r="D15" i="118"/>
  <c r="E15" i="118"/>
  <c r="F15" i="118"/>
  <c r="G15" i="118"/>
  <c r="H15" i="118"/>
  <c r="I15" i="118"/>
  <c r="J15" i="118"/>
  <c r="K15" i="118"/>
  <c r="L15" i="118"/>
  <c r="M15" i="118"/>
  <c r="N15" i="118"/>
  <c r="O15" i="118"/>
  <c r="P15" i="118"/>
  <c r="Q15" i="118"/>
  <c r="R15" i="118"/>
  <c r="S15" i="118"/>
  <c r="T15" i="118"/>
  <c r="U15" i="118"/>
  <c r="V15" i="118"/>
  <c r="W15" i="118"/>
  <c r="X15" i="118"/>
  <c r="Y15" i="118"/>
  <c r="Z15" i="118"/>
  <c r="AA15" i="118"/>
  <c r="AB15" i="118"/>
  <c r="AC15" i="118"/>
  <c r="AD15" i="118"/>
  <c r="AE15" i="118"/>
  <c r="AF15" i="118"/>
  <c r="AG15" i="118"/>
  <c r="AH15" i="118"/>
  <c r="AI15" i="118"/>
  <c r="AJ15" i="118"/>
  <c r="AK15" i="118"/>
  <c r="AL15" i="118"/>
  <c r="AM15" i="118"/>
  <c r="AN15" i="118"/>
  <c r="C16" i="118"/>
  <c r="D16" i="118"/>
  <c r="E16" i="118"/>
  <c r="F16" i="118"/>
  <c r="G16" i="118"/>
  <c r="H16" i="118"/>
  <c r="I16" i="118"/>
  <c r="J16" i="118"/>
  <c r="K16" i="118"/>
  <c r="L16" i="118"/>
  <c r="M16" i="118"/>
  <c r="N16" i="118"/>
  <c r="O16" i="118"/>
  <c r="P16" i="118"/>
  <c r="Q16" i="118"/>
  <c r="R16" i="118"/>
  <c r="S16" i="118"/>
  <c r="T16" i="118"/>
  <c r="U16" i="118"/>
  <c r="V16" i="118"/>
  <c r="W16" i="118"/>
  <c r="X16" i="118"/>
  <c r="Y16" i="118"/>
  <c r="Z16" i="118"/>
  <c r="AA16" i="118"/>
  <c r="AB16" i="118"/>
  <c r="AC16" i="118"/>
  <c r="AD16" i="118"/>
  <c r="AE16" i="118"/>
  <c r="AF16" i="118"/>
  <c r="AG16" i="118"/>
  <c r="AH16" i="118"/>
  <c r="AI16" i="118"/>
  <c r="AJ16" i="118"/>
  <c r="AK16" i="118"/>
  <c r="AL16" i="118"/>
  <c r="AM16" i="118"/>
  <c r="AN16" i="118"/>
  <c r="C18" i="118"/>
  <c r="D18" i="118"/>
  <c r="E18" i="118"/>
  <c r="F18" i="118"/>
  <c r="G18" i="118"/>
  <c r="H18" i="118"/>
  <c r="I18" i="118"/>
  <c r="J18" i="118"/>
  <c r="K18" i="118"/>
  <c r="L18" i="118"/>
  <c r="M18" i="118"/>
  <c r="N18" i="118"/>
  <c r="O18" i="118"/>
  <c r="P18" i="118"/>
  <c r="Q18" i="118"/>
  <c r="R18" i="118"/>
  <c r="S18" i="118"/>
  <c r="T18" i="118"/>
  <c r="U18" i="118"/>
  <c r="V18" i="118"/>
  <c r="W18" i="118"/>
  <c r="X18" i="118"/>
  <c r="Y18" i="118"/>
  <c r="Z18" i="118"/>
  <c r="AA18" i="118"/>
  <c r="AB18" i="118"/>
  <c r="AC18" i="118"/>
  <c r="AD18" i="118"/>
  <c r="AE18" i="118"/>
  <c r="AF18" i="118"/>
  <c r="AG18" i="118"/>
  <c r="AH18" i="118"/>
  <c r="AI18" i="118"/>
  <c r="AJ18" i="118"/>
  <c r="AK18" i="118"/>
  <c r="AL18" i="118"/>
  <c r="AM18" i="118"/>
  <c r="AN18" i="118"/>
  <c r="C19" i="118"/>
  <c r="D19" i="118"/>
  <c r="E19" i="118"/>
  <c r="F19" i="118"/>
  <c r="G19" i="118"/>
  <c r="H19" i="118"/>
  <c r="I19" i="118"/>
  <c r="J19" i="118"/>
  <c r="K19" i="118"/>
  <c r="L19" i="118"/>
  <c r="M19" i="118"/>
  <c r="N19" i="118"/>
  <c r="O19" i="118"/>
  <c r="P19" i="118"/>
  <c r="Q19" i="118"/>
  <c r="R19" i="118"/>
  <c r="S19" i="118"/>
  <c r="T19" i="118"/>
  <c r="U19" i="118"/>
  <c r="V19" i="118"/>
  <c r="W19" i="118"/>
  <c r="X19" i="118"/>
  <c r="Y19" i="118"/>
  <c r="Z19" i="118"/>
  <c r="AA19" i="118"/>
  <c r="AB19" i="118"/>
  <c r="AC19" i="118"/>
  <c r="AD19" i="118"/>
  <c r="AE19" i="118"/>
  <c r="AF19" i="118"/>
  <c r="AG19" i="118"/>
  <c r="AH19" i="118"/>
  <c r="AI19" i="118"/>
  <c r="AJ19" i="118"/>
  <c r="AK19" i="118"/>
  <c r="AL19" i="118"/>
  <c r="AM19" i="118"/>
  <c r="AN19" i="118"/>
  <c r="C20" i="118"/>
  <c r="D20" i="118"/>
  <c r="E20" i="118"/>
  <c r="F20" i="118"/>
  <c r="G20" i="118"/>
  <c r="H20" i="118"/>
  <c r="I20" i="118"/>
  <c r="J20" i="118"/>
  <c r="K20" i="118"/>
  <c r="L20" i="118"/>
  <c r="M20" i="118"/>
  <c r="N20" i="118"/>
  <c r="O20" i="118"/>
  <c r="P20" i="118"/>
  <c r="Q20" i="118"/>
  <c r="R20" i="118"/>
  <c r="S20" i="118"/>
  <c r="T20" i="118"/>
  <c r="U20" i="118"/>
  <c r="V20" i="118"/>
  <c r="W20" i="118"/>
  <c r="X20" i="118"/>
  <c r="Y20" i="118"/>
  <c r="Z20" i="118"/>
  <c r="AA20" i="118"/>
  <c r="AB20" i="118"/>
  <c r="AC20" i="118"/>
  <c r="AD20" i="118"/>
  <c r="AE20" i="118"/>
  <c r="AF20" i="118"/>
  <c r="AG20" i="118"/>
  <c r="AH20" i="118"/>
  <c r="AI20" i="118"/>
  <c r="AJ20" i="118"/>
  <c r="AK20" i="118"/>
  <c r="AL20" i="118"/>
  <c r="AM20" i="118"/>
  <c r="AN20" i="118"/>
  <c r="C21" i="118"/>
  <c r="D21" i="118"/>
  <c r="E21" i="118"/>
  <c r="F21" i="118"/>
  <c r="G21" i="118"/>
  <c r="H21" i="118"/>
  <c r="I21" i="118"/>
  <c r="J21" i="118"/>
  <c r="K21" i="118"/>
  <c r="L21" i="118"/>
  <c r="M21" i="118"/>
  <c r="N21" i="118"/>
  <c r="O21" i="118"/>
  <c r="P21" i="118"/>
  <c r="Q21" i="118"/>
  <c r="R21" i="118"/>
  <c r="S21" i="118"/>
  <c r="T21" i="118"/>
  <c r="U21" i="118"/>
  <c r="V21" i="118"/>
  <c r="W21" i="118"/>
  <c r="X21" i="118"/>
  <c r="Y21" i="118"/>
  <c r="Z21" i="118"/>
  <c r="AA21" i="118"/>
  <c r="AB21" i="118"/>
  <c r="AC21" i="118"/>
  <c r="AD21" i="118"/>
  <c r="AE21" i="118"/>
  <c r="AF21" i="118"/>
  <c r="AG21" i="118"/>
  <c r="AH21" i="118"/>
  <c r="AI21" i="118"/>
  <c r="AJ21" i="118"/>
  <c r="AK21" i="118"/>
  <c r="AL21" i="118"/>
  <c r="AM21" i="118"/>
  <c r="AN21" i="118"/>
  <c r="C24" i="118"/>
  <c r="D24" i="118"/>
  <c r="E24" i="118"/>
  <c r="F24" i="118"/>
  <c r="G24" i="118"/>
  <c r="H24" i="118"/>
  <c r="I24" i="118"/>
  <c r="J24" i="118"/>
  <c r="K24" i="118"/>
  <c r="L24" i="118"/>
  <c r="M24" i="118"/>
  <c r="N24" i="118"/>
  <c r="O24" i="118"/>
  <c r="P24" i="118"/>
  <c r="Q24" i="118"/>
  <c r="R24" i="118"/>
  <c r="S24" i="118"/>
  <c r="T24" i="118"/>
  <c r="U24" i="118"/>
  <c r="V24" i="118"/>
  <c r="W24" i="118"/>
  <c r="X24" i="118"/>
  <c r="Y24" i="118"/>
  <c r="Z24" i="118"/>
  <c r="AA24" i="118"/>
  <c r="AB24" i="118"/>
  <c r="AC24" i="118"/>
  <c r="AD24" i="118"/>
  <c r="AE24" i="118"/>
  <c r="AF24" i="118"/>
  <c r="AG24" i="118"/>
  <c r="AH24" i="118"/>
  <c r="AI24" i="118"/>
  <c r="AJ24" i="118"/>
  <c r="AK24" i="118"/>
  <c r="AL24" i="118"/>
  <c r="AM24" i="118"/>
  <c r="AN24" i="118"/>
  <c r="C25" i="118"/>
  <c r="D25" i="118"/>
  <c r="E25" i="118"/>
  <c r="F25" i="118"/>
  <c r="G25" i="118"/>
  <c r="H25" i="118"/>
  <c r="I25" i="118"/>
  <c r="J25" i="118"/>
  <c r="K25" i="118"/>
  <c r="L25" i="118"/>
  <c r="M25" i="118"/>
  <c r="N25" i="118"/>
  <c r="O25" i="118"/>
  <c r="P25" i="118"/>
  <c r="Q25" i="118"/>
  <c r="R25" i="118"/>
  <c r="S25" i="118"/>
  <c r="T25" i="118"/>
  <c r="U25" i="118"/>
  <c r="V25" i="118"/>
  <c r="W25" i="118"/>
  <c r="X25" i="118"/>
  <c r="Y25" i="118"/>
  <c r="Z25" i="118"/>
  <c r="AA25" i="118"/>
  <c r="AB25" i="118"/>
  <c r="AC25" i="118"/>
  <c r="AD25" i="118"/>
  <c r="AE25" i="118"/>
  <c r="AF25" i="118"/>
  <c r="AG25" i="118"/>
  <c r="AH25" i="118"/>
  <c r="AI25" i="118"/>
  <c r="AJ25" i="118"/>
  <c r="AK25" i="118"/>
  <c r="AL25" i="118"/>
  <c r="AM25" i="118"/>
  <c r="AN25" i="118"/>
  <c r="C27" i="118"/>
  <c r="D27" i="118"/>
  <c r="E27" i="118"/>
  <c r="F27" i="118"/>
  <c r="G27" i="118"/>
  <c r="H27" i="118"/>
  <c r="I27" i="118"/>
  <c r="J27" i="118"/>
  <c r="K27" i="118"/>
  <c r="L27" i="118"/>
  <c r="M27" i="118"/>
  <c r="N27" i="118"/>
  <c r="O27" i="118"/>
  <c r="P27" i="118"/>
  <c r="Q27" i="118"/>
  <c r="R27" i="118"/>
  <c r="S27" i="118"/>
  <c r="T27" i="118"/>
  <c r="U27" i="118"/>
  <c r="V27" i="118"/>
  <c r="W27" i="118"/>
  <c r="X27" i="118"/>
  <c r="Y27" i="118"/>
  <c r="Z27" i="118"/>
  <c r="AA27" i="118"/>
  <c r="AB27" i="118"/>
  <c r="AC27" i="118"/>
  <c r="AD27" i="118"/>
  <c r="AE27" i="118"/>
  <c r="AF27" i="118"/>
  <c r="AG27" i="118"/>
  <c r="AH27" i="118"/>
  <c r="AI27" i="118"/>
  <c r="AJ27" i="118"/>
  <c r="AK27" i="118"/>
  <c r="AL27" i="118"/>
  <c r="AM27" i="118"/>
  <c r="AN27" i="118"/>
  <c r="C28" i="118"/>
  <c r="D28" i="118"/>
  <c r="E28" i="118"/>
  <c r="F28" i="118"/>
  <c r="G28" i="118"/>
  <c r="H28" i="118"/>
  <c r="I28" i="118"/>
  <c r="J28" i="118"/>
  <c r="K28" i="118"/>
  <c r="L28" i="118"/>
  <c r="M28" i="118"/>
  <c r="N28" i="118"/>
  <c r="O28" i="118"/>
  <c r="P28" i="118"/>
  <c r="Q28" i="118"/>
  <c r="R28" i="118"/>
  <c r="S28" i="118"/>
  <c r="T28" i="118"/>
  <c r="U28" i="118"/>
  <c r="V28" i="118"/>
  <c r="W28" i="118"/>
  <c r="X28" i="118"/>
  <c r="Y28" i="118"/>
  <c r="Z28" i="118"/>
  <c r="AA28" i="118"/>
  <c r="AB28" i="118"/>
  <c r="AC28" i="118"/>
  <c r="AD28" i="118"/>
  <c r="AE28" i="118"/>
  <c r="AF28" i="118"/>
  <c r="AG28" i="118"/>
  <c r="AH28" i="118"/>
  <c r="AI28" i="118"/>
  <c r="AJ28" i="118"/>
  <c r="AK28" i="118"/>
  <c r="AL28" i="118"/>
  <c r="AM28" i="118"/>
  <c r="AN28" i="118"/>
  <c r="C30" i="118"/>
  <c r="D30" i="118"/>
  <c r="E30" i="118"/>
  <c r="F30" i="118"/>
  <c r="G30" i="118"/>
  <c r="H30" i="118"/>
  <c r="I30" i="118"/>
  <c r="J30" i="118"/>
  <c r="K30" i="118"/>
  <c r="L30" i="118"/>
  <c r="M30" i="118"/>
  <c r="N30" i="118"/>
  <c r="O30" i="118"/>
  <c r="P30" i="118"/>
  <c r="Q30" i="118"/>
  <c r="R30" i="118"/>
  <c r="S30" i="118"/>
  <c r="T30" i="118"/>
  <c r="U30" i="118"/>
  <c r="V30" i="118"/>
  <c r="W30" i="118"/>
  <c r="X30" i="118"/>
  <c r="Y30" i="118"/>
  <c r="Z30" i="118"/>
  <c r="AA30" i="118"/>
  <c r="AB30" i="118"/>
  <c r="AC30" i="118"/>
  <c r="AD30" i="118"/>
  <c r="AE30" i="118"/>
  <c r="AF30" i="118"/>
  <c r="AG30" i="118"/>
  <c r="AH30" i="118"/>
  <c r="AI30" i="118"/>
  <c r="AJ30" i="118"/>
  <c r="AK30" i="118"/>
  <c r="AL30" i="118"/>
  <c r="AM30" i="118"/>
  <c r="AN30" i="118"/>
  <c r="C31" i="118"/>
  <c r="D31" i="118"/>
  <c r="E31" i="118"/>
  <c r="F31" i="118"/>
  <c r="G31" i="118"/>
  <c r="H31" i="118"/>
  <c r="I31" i="118"/>
  <c r="J31" i="118"/>
  <c r="K31" i="118"/>
  <c r="L31" i="118"/>
  <c r="M31" i="118"/>
  <c r="N31" i="118"/>
  <c r="O31" i="118"/>
  <c r="P31" i="118"/>
  <c r="Q31" i="118"/>
  <c r="R31" i="118"/>
  <c r="S31" i="118"/>
  <c r="T31" i="118"/>
  <c r="U31" i="118"/>
  <c r="V31" i="118"/>
  <c r="W31" i="118"/>
  <c r="X31" i="118"/>
  <c r="Y31" i="118"/>
  <c r="Z31" i="118"/>
  <c r="AA31" i="118"/>
  <c r="AB31" i="118"/>
  <c r="AC31" i="118"/>
  <c r="AD31" i="118"/>
  <c r="AE31" i="118"/>
  <c r="AF31" i="118"/>
  <c r="AG31" i="118"/>
  <c r="AH31" i="118"/>
  <c r="AI31" i="118"/>
  <c r="AJ31" i="118"/>
  <c r="AK31" i="118"/>
  <c r="AL31" i="118"/>
  <c r="AM31" i="118"/>
  <c r="AN31" i="118"/>
  <c r="C33" i="118"/>
  <c r="D33" i="118"/>
  <c r="E33" i="118"/>
  <c r="F33" i="118"/>
  <c r="G33" i="118"/>
  <c r="H33" i="118"/>
  <c r="I33" i="118"/>
  <c r="J33" i="118"/>
  <c r="K33" i="118"/>
  <c r="L33" i="118"/>
  <c r="M33" i="118"/>
  <c r="N33" i="118"/>
  <c r="O33" i="118"/>
  <c r="P33" i="118"/>
  <c r="Q33" i="118"/>
  <c r="R33" i="118"/>
  <c r="S33" i="118"/>
  <c r="T33" i="118"/>
  <c r="U33" i="118"/>
  <c r="V33" i="118"/>
  <c r="W33" i="118"/>
  <c r="X33" i="118"/>
  <c r="Y33" i="118"/>
  <c r="Z33" i="118"/>
  <c r="AA33" i="118"/>
  <c r="AB33" i="118"/>
  <c r="AC33" i="118"/>
  <c r="AD33" i="118"/>
  <c r="AE33" i="118"/>
  <c r="AF33" i="118"/>
  <c r="AG33" i="118"/>
  <c r="AH33" i="118"/>
  <c r="AI33" i="118"/>
  <c r="AJ33" i="118"/>
  <c r="AK33" i="118"/>
  <c r="AL33" i="118"/>
  <c r="AM33" i="118"/>
  <c r="AN33" i="118"/>
  <c r="C34" i="118"/>
  <c r="D34" i="118"/>
  <c r="E34" i="118"/>
  <c r="F34" i="118"/>
  <c r="G34" i="118"/>
  <c r="H34" i="118"/>
  <c r="I34" i="118"/>
  <c r="J34" i="118"/>
  <c r="K34" i="118"/>
  <c r="L34" i="118"/>
  <c r="M34" i="118"/>
  <c r="N34" i="118"/>
  <c r="O34" i="118"/>
  <c r="P34" i="118"/>
  <c r="Q34" i="118"/>
  <c r="R34" i="118"/>
  <c r="S34" i="118"/>
  <c r="T34" i="118"/>
  <c r="U34" i="118"/>
  <c r="V34" i="118"/>
  <c r="W34" i="118"/>
  <c r="X34" i="118"/>
  <c r="Y34" i="118"/>
  <c r="Z34" i="118"/>
  <c r="AA34" i="118"/>
  <c r="AB34" i="118"/>
  <c r="AC34" i="118"/>
  <c r="AD34" i="118"/>
  <c r="AE34" i="118"/>
  <c r="AF34" i="118"/>
  <c r="AG34" i="118"/>
  <c r="AH34" i="118"/>
  <c r="AI34" i="118"/>
  <c r="AJ34" i="118"/>
  <c r="AK34" i="118"/>
  <c r="AL34" i="118"/>
  <c r="AM34" i="118"/>
  <c r="AN34" i="118"/>
  <c r="C36" i="118"/>
  <c r="D36" i="118"/>
  <c r="E36" i="118"/>
  <c r="F36" i="118"/>
  <c r="G36" i="118"/>
  <c r="H36" i="118"/>
  <c r="I36" i="118"/>
  <c r="J36" i="118"/>
  <c r="K36" i="118"/>
  <c r="L36" i="118"/>
  <c r="M36" i="118"/>
  <c r="N36" i="118"/>
  <c r="O36" i="118"/>
  <c r="P36" i="118"/>
  <c r="Q36" i="118"/>
  <c r="R36" i="118"/>
  <c r="S36" i="118"/>
  <c r="T36" i="118"/>
  <c r="U36" i="118"/>
  <c r="V36" i="118"/>
  <c r="W36" i="118"/>
  <c r="X36" i="118"/>
  <c r="Y36" i="118"/>
  <c r="Z36" i="118"/>
  <c r="AA36" i="118"/>
  <c r="AB36" i="118"/>
  <c r="AC36" i="118"/>
  <c r="AD36" i="118"/>
  <c r="AE36" i="118"/>
  <c r="AF36" i="118"/>
  <c r="AG36" i="118"/>
  <c r="AH36" i="118"/>
  <c r="AI36" i="118"/>
  <c r="AJ36" i="118"/>
  <c r="AK36" i="118"/>
  <c r="AL36" i="118"/>
  <c r="AM36" i="118"/>
  <c r="AN36" i="118"/>
  <c r="C37" i="118"/>
  <c r="D37" i="118"/>
  <c r="E37" i="118"/>
  <c r="F37" i="118"/>
  <c r="G37" i="118"/>
  <c r="H37" i="118"/>
  <c r="I37" i="118"/>
  <c r="J37" i="118"/>
  <c r="K37" i="118"/>
  <c r="L37" i="118"/>
  <c r="M37" i="118"/>
  <c r="N37" i="118"/>
  <c r="O37" i="118"/>
  <c r="P37" i="118"/>
  <c r="Q37" i="118"/>
  <c r="R37" i="118"/>
  <c r="S37" i="118"/>
  <c r="T37" i="118"/>
  <c r="U37" i="118"/>
  <c r="V37" i="118"/>
  <c r="W37" i="118"/>
  <c r="X37" i="118"/>
  <c r="Y37" i="118"/>
  <c r="Z37" i="118"/>
  <c r="AA37" i="118"/>
  <c r="AB37" i="118"/>
  <c r="AC37" i="118"/>
  <c r="AD37" i="118"/>
  <c r="AE37" i="118"/>
  <c r="AF37" i="118"/>
  <c r="AG37" i="118"/>
  <c r="AH37" i="118"/>
  <c r="AI37" i="118"/>
  <c r="AJ37" i="118"/>
  <c r="AK37" i="118"/>
  <c r="AL37" i="118"/>
  <c r="AM37" i="118"/>
  <c r="AN37" i="118"/>
  <c r="C39" i="118"/>
  <c r="D39" i="118"/>
  <c r="E39" i="118"/>
  <c r="F39" i="118"/>
  <c r="G39" i="118"/>
  <c r="H39" i="118"/>
  <c r="I39" i="118"/>
  <c r="J39" i="118"/>
  <c r="K39" i="118"/>
  <c r="L39" i="118"/>
  <c r="M39" i="118"/>
  <c r="N39" i="118"/>
  <c r="O39" i="118"/>
  <c r="P39" i="118"/>
  <c r="Q39" i="118"/>
  <c r="R39" i="118"/>
  <c r="S39" i="118"/>
  <c r="T39" i="118"/>
  <c r="U39" i="118"/>
  <c r="V39" i="118"/>
  <c r="W39" i="118"/>
  <c r="X39" i="118"/>
  <c r="Y39" i="118"/>
  <c r="Z39" i="118"/>
  <c r="AA39" i="118"/>
  <c r="AB39" i="118"/>
  <c r="AC39" i="118"/>
  <c r="AD39" i="118"/>
  <c r="AE39" i="118"/>
  <c r="AF39" i="118"/>
  <c r="AG39" i="118"/>
  <c r="AH39" i="118"/>
  <c r="AI39" i="118"/>
  <c r="AJ39" i="118"/>
  <c r="AK39" i="118"/>
  <c r="AL39" i="118"/>
  <c r="AM39" i="118"/>
  <c r="AN39" i="118"/>
  <c r="C40" i="118"/>
  <c r="D40" i="118"/>
  <c r="E40" i="118"/>
  <c r="F40" i="118"/>
  <c r="G40" i="118"/>
  <c r="H40" i="118"/>
  <c r="I40" i="118"/>
  <c r="J40" i="118"/>
  <c r="K40" i="118"/>
  <c r="L40" i="118"/>
  <c r="M40" i="118"/>
  <c r="N40" i="118"/>
  <c r="O40" i="118"/>
  <c r="P40" i="118"/>
  <c r="Q40" i="118"/>
  <c r="R40" i="118"/>
  <c r="S40" i="118"/>
  <c r="T40" i="118"/>
  <c r="U40" i="118"/>
  <c r="V40" i="118"/>
  <c r="W40" i="118"/>
  <c r="X40" i="118"/>
  <c r="Y40" i="118"/>
  <c r="Z40" i="118"/>
  <c r="AA40" i="118"/>
  <c r="AB40" i="118"/>
  <c r="AC40" i="118"/>
  <c r="AD40" i="118"/>
  <c r="AE40" i="118"/>
  <c r="AF40" i="118"/>
  <c r="AG40" i="118"/>
  <c r="AH40" i="118"/>
  <c r="AI40" i="118"/>
  <c r="AJ40" i="118"/>
  <c r="AK40" i="118"/>
  <c r="AL40" i="118"/>
  <c r="AM40" i="118"/>
  <c r="AN40" i="118"/>
  <c r="C41" i="118"/>
  <c r="D41" i="118"/>
  <c r="E41" i="118"/>
  <c r="F41" i="118"/>
  <c r="G41" i="118"/>
  <c r="H41" i="118"/>
  <c r="I41" i="118"/>
  <c r="J41" i="118"/>
  <c r="K41" i="118"/>
  <c r="L41" i="118"/>
  <c r="M41" i="118"/>
  <c r="N41" i="118"/>
  <c r="O41" i="118"/>
  <c r="P41" i="118"/>
  <c r="Q41" i="118"/>
  <c r="R41" i="118"/>
  <c r="S41" i="118"/>
  <c r="T41" i="118"/>
  <c r="U41" i="118"/>
  <c r="V41" i="118"/>
  <c r="W41" i="118"/>
  <c r="X41" i="118"/>
  <c r="Y41" i="118"/>
  <c r="Z41" i="118"/>
  <c r="AA41" i="118"/>
  <c r="AB41" i="118"/>
  <c r="AC41" i="118"/>
  <c r="AD41" i="118"/>
  <c r="AE41" i="118"/>
  <c r="AF41" i="118"/>
  <c r="AG41" i="118"/>
  <c r="AH41" i="118"/>
  <c r="AI41" i="118"/>
  <c r="AJ41" i="118"/>
  <c r="AK41" i="118"/>
  <c r="AL41" i="118"/>
  <c r="AM41" i="118"/>
  <c r="AN41" i="118"/>
  <c r="C42" i="118"/>
  <c r="D42" i="118"/>
  <c r="E42" i="118"/>
  <c r="F42" i="118"/>
  <c r="G42" i="118"/>
  <c r="H42" i="118"/>
  <c r="I42" i="118"/>
  <c r="J42" i="118"/>
  <c r="K42" i="118"/>
  <c r="L42" i="118"/>
  <c r="M42" i="118"/>
  <c r="N42" i="118"/>
  <c r="O42" i="118"/>
  <c r="P42" i="118"/>
  <c r="Q42" i="118"/>
  <c r="R42" i="118"/>
  <c r="S42" i="118"/>
  <c r="T42" i="118"/>
  <c r="U42" i="118"/>
  <c r="V42" i="118"/>
  <c r="W42" i="118"/>
  <c r="X42" i="118"/>
  <c r="Y42" i="118"/>
  <c r="Z42" i="118"/>
  <c r="AA42" i="118"/>
  <c r="AB42" i="118"/>
  <c r="AC42" i="118"/>
  <c r="AD42" i="118"/>
  <c r="AE42" i="118"/>
  <c r="AF42" i="118"/>
  <c r="AG42" i="118"/>
  <c r="AH42" i="118"/>
  <c r="AI42" i="118"/>
  <c r="AJ42" i="118"/>
  <c r="AK42" i="118"/>
  <c r="AL42" i="118"/>
  <c r="AM42" i="118"/>
  <c r="AN42" i="118"/>
  <c r="C3" i="90"/>
  <c r="D3" i="90"/>
  <c r="E3" i="90"/>
  <c r="F3" i="90"/>
  <c r="G3" i="90"/>
  <c r="H3" i="90"/>
  <c r="I3" i="90"/>
  <c r="J3" i="90"/>
  <c r="K3" i="90"/>
  <c r="L3" i="90"/>
  <c r="M3" i="90"/>
  <c r="N3" i="90"/>
  <c r="O3" i="90"/>
  <c r="P3" i="90"/>
  <c r="Q3" i="90"/>
  <c r="R3" i="90"/>
  <c r="S3" i="90"/>
  <c r="T3" i="90"/>
  <c r="U3" i="90"/>
  <c r="V3" i="90"/>
  <c r="W3" i="90"/>
  <c r="X3" i="90"/>
  <c r="Y3" i="90"/>
  <c r="Z3" i="90"/>
  <c r="AA3" i="90"/>
  <c r="AB3" i="90"/>
  <c r="AC3" i="90"/>
  <c r="AD3" i="90"/>
  <c r="AE3" i="90"/>
  <c r="AF3" i="90"/>
  <c r="AG3" i="90"/>
  <c r="AH3" i="90"/>
  <c r="AI3" i="90"/>
  <c r="AJ3" i="90"/>
  <c r="AK3" i="90"/>
  <c r="AL3" i="90"/>
  <c r="AM3" i="90"/>
  <c r="AN3" i="90"/>
  <c r="AO3" i="90"/>
  <c r="AP3" i="90"/>
  <c r="AQ3" i="90"/>
  <c r="AR3" i="90"/>
  <c r="AS3" i="90"/>
  <c r="AT3" i="90"/>
  <c r="AU3" i="90"/>
  <c r="AV3" i="90"/>
  <c r="AW3" i="90"/>
  <c r="AX3" i="90"/>
  <c r="AY3" i="90"/>
  <c r="AZ3" i="90"/>
  <c r="BA3" i="90"/>
  <c r="BB3" i="90"/>
  <c r="BC3" i="90"/>
  <c r="BD3" i="90"/>
  <c r="C4" i="90"/>
  <c r="D4" i="90"/>
  <c r="E4" i="90"/>
  <c r="F4" i="90"/>
  <c r="G4" i="90"/>
  <c r="H4" i="90"/>
  <c r="I4" i="90"/>
  <c r="J4" i="90"/>
  <c r="K4" i="90"/>
  <c r="L4" i="90"/>
  <c r="M4" i="90"/>
  <c r="N4" i="90"/>
  <c r="O4" i="90"/>
  <c r="P4" i="90"/>
  <c r="Q4" i="90"/>
  <c r="R4" i="90"/>
  <c r="S4" i="90"/>
  <c r="T4" i="90"/>
  <c r="U4" i="90"/>
  <c r="V4" i="90"/>
  <c r="W4" i="90"/>
  <c r="X4" i="90"/>
  <c r="Y4" i="90"/>
  <c r="Z4" i="90"/>
  <c r="AA4" i="90"/>
  <c r="AB4" i="90"/>
  <c r="AC4" i="90"/>
  <c r="AD4" i="90"/>
  <c r="AE4" i="90"/>
  <c r="AF4" i="90"/>
  <c r="AG4" i="90"/>
  <c r="AH4" i="90"/>
  <c r="AI4" i="90"/>
  <c r="AJ4" i="90"/>
  <c r="AK4" i="90"/>
  <c r="AL4" i="90"/>
  <c r="AM4" i="90"/>
  <c r="AN4" i="90"/>
  <c r="AO4" i="90"/>
  <c r="AP4" i="90"/>
  <c r="AQ4" i="90"/>
  <c r="AR4" i="90"/>
  <c r="AS4" i="90"/>
  <c r="AT4" i="90"/>
  <c r="AU4" i="90"/>
  <c r="AV4" i="90"/>
  <c r="AW4" i="90"/>
  <c r="AX4" i="90"/>
  <c r="AY4" i="90"/>
  <c r="AZ4" i="90"/>
  <c r="BA4" i="90"/>
  <c r="BB4" i="90"/>
  <c r="BC4" i="90"/>
  <c r="BD4" i="90"/>
  <c r="C6" i="90"/>
  <c r="D6" i="90"/>
  <c r="E6" i="90"/>
  <c r="F6" i="90"/>
  <c r="G6" i="90"/>
  <c r="H6" i="90"/>
  <c r="I6" i="90"/>
  <c r="J6" i="90"/>
  <c r="K6" i="90"/>
  <c r="L6" i="90"/>
  <c r="M6" i="90"/>
  <c r="N6" i="90"/>
  <c r="O6" i="90"/>
  <c r="P6" i="90"/>
  <c r="Q6" i="90"/>
  <c r="R6" i="90"/>
  <c r="S6" i="90"/>
  <c r="T6" i="90"/>
  <c r="U6" i="90"/>
  <c r="V6" i="90"/>
  <c r="W6" i="90"/>
  <c r="X6" i="90"/>
  <c r="Y6" i="90"/>
  <c r="Z6" i="90"/>
  <c r="AA6" i="90"/>
  <c r="AB6" i="90"/>
  <c r="AC6" i="90"/>
  <c r="AD6" i="90"/>
  <c r="AE6" i="90"/>
  <c r="AF6" i="90"/>
  <c r="AG6" i="90"/>
  <c r="AH6" i="90"/>
  <c r="AI6" i="90"/>
  <c r="AJ6" i="90"/>
  <c r="AK6" i="90"/>
  <c r="AL6" i="90"/>
  <c r="AM6" i="90"/>
  <c r="AN6" i="90"/>
  <c r="AO6" i="90"/>
  <c r="AP6" i="90"/>
  <c r="AQ6" i="90"/>
  <c r="AR6" i="90"/>
  <c r="AS6" i="90"/>
  <c r="AT6" i="90"/>
  <c r="AU6" i="90"/>
  <c r="AV6" i="90"/>
  <c r="AW6" i="90"/>
  <c r="AX6" i="90"/>
  <c r="AY6" i="90"/>
  <c r="AZ6" i="90"/>
  <c r="BA6" i="90"/>
  <c r="BB6" i="90"/>
  <c r="BC6" i="90"/>
  <c r="BD6" i="90"/>
  <c r="C7" i="90"/>
  <c r="D7" i="90"/>
  <c r="E7" i="90"/>
  <c r="F7" i="90"/>
  <c r="G7" i="90"/>
  <c r="H7" i="90"/>
  <c r="I7" i="90"/>
  <c r="J7" i="90"/>
  <c r="K7" i="90"/>
  <c r="L7" i="90"/>
  <c r="M7" i="90"/>
  <c r="N7" i="90"/>
  <c r="O7" i="90"/>
  <c r="P7" i="90"/>
  <c r="Q7" i="90"/>
  <c r="R7" i="90"/>
  <c r="S7" i="90"/>
  <c r="T7" i="90"/>
  <c r="U7" i="90"/>
  <c r="V7" i="90"/>
  <c r="W7" i="90"/>
  <c r="X7" i="90"/>
  <c r="Y7" i="90"/>
  <c r="Z7" i="90"/>
  <c r="AA7" i="90"/>
  <c r="AB7" i="90"/>
  <c r="AC7" i="90"/>
  <c r="AD7" i="90"/>
  <c r="AE7" i="90"/>
  <c r="AF7" i="90"/>
  <c r="AG7" i="90"/>
  <c r="AH7" i="90"/>
  <c r="AI7" i="90"/>
  <c r="AJ7" i="90"/>
  <c r="AK7" i="90"/>
  <c r="AL7" i="90"/>
  <c r="AM7" i="90"/>
  <c r="AN7" i="90"/>
  <c r="AO7" i="90"/>
  <c r="AP7" i="90"/>
  <c r="AQ7" i="90"/>
  <c r="AR7" i="90"/>
  <c r="AS7" i="90"/>
  <c r="AT7" i="90"/>
  <c r="AU7" i="90"/>
  <c r="AV7" i="90"/>
  <c r="AW7" i="90"/>
  <c r="AX7" i="90"/>
  <c r="AY7" i="90"/>
  <c r="AZ7" i="90"/>
  <c r="BA7" i="90"/>
  <c r="BB7" i="90"/>
  <c r="BC7" i="90"/>
  <c r="BD7" i="90"/>
  <c r="C9" i="90"/>
  <c r="D9" i="90"/>
  <c r="E9" i="90"/>
  <c r="F9" i="90"/>
  <c r="G9" i="90"/>
  <c r="H9" i="90"/>
  <c r="I9" i="90"/>
  <c r="J9" i="90"/>
  <c r="K9" i="90"/>
  <c r="L9" i="90"/>
  <c r="M9" i="90"/>
  <c r="N9" i="90"/>
  <c r="O9" i="90"/>
  <c r="P9" i="90"/>
  <c r="Q9" i="90"/>
  <c r="R9" i="90"/>
  <c r="S9" i="90"/>
  <c r="T9" i="90"/>
  <c r="U9" i="90"/>
  <c r="V9" i="90"/>
  <c r="W9" i="90"/>
  <c r="X9" i="90"/>
  <c r="Y9" i="90"/>
  <c r="Z9" i="90"/>
  <c r="AA9" i="90"/>
  <c r="AB9" i="90"/>
  <c r="AC9" i="90"/>
  <c r="AD9" i="90"/>
  <c r="AE9" i="90"/>
  <c r="AF9" i="90"/>
  <c r="AG9" i="90"/>
  <c r="AH9" i="90"/>
  <c r="AI9" i="90"/>
  <c r="AJ9" i="90"/>
  <c r="AK9" i="90"/>
  <c r="AL9" i="90"/>
  <c r="AM9" i="90"/>
  <c r="AN9" i="90"/>
  <c r="AO9" i="90"/>
  <c r="AP9" i="90"/>
  <c r="AQ9" i="90"/>
  <c r="AR9" i="90"/>
  <c r="AS9" i="90"/>
  <c r="AT9" i="90"/>
  <c r="AU9" i="90"/>
  <c r="AV9" i="90"/>
  <c r="AW9" i="90"/>
  <c r="AX9" i="90"/>
  <c r="AY9" i="90"/>
  <c r="AZ9" i="90"/>
  <c r="BA9" i="90"/>
  <c r="BB9" i="90"/>
  <c r="BC9" i="90"/>
  <c r="BD9" i="90"/>
  <c r="C10" i="90"/>
  <c r="D10" i="90"/>
  <c r="E10" i="90"/>
  <c r="F10" i="90"/>
  <c r="G10" i="90"/>
  <c r="H10" i="90"/>
  <c r="I10" i="90"/>
  <c r="J10" i="90"/>
  <c r="K10" i="90"/>
  <c r="L10" i="90"/>
  <c r="M10" i="90"/>
  <c r="N10" i="90"/>
  <c r="O10" i="90"/>
  <c r="P10" i="90"/>
  <c r="Q10" i="90"/>
  <c r="R10" i="90"/>
  <c r="S10" i="90"/>
  <c r="T10" i="90"/>
  <c r="U10" i="90"/>
  <c r="V10" i="90"/>
  <c r="W10" i="90"/>
  <c r="X10" i="90"/>
  <c r="Y10" i="90"/>
  <c r="Z10" i="90"/>
  <c r="AA10" i="90"/>
  <c r="AB10" i="90"/>
  <c r="AC10" i="90"/>
  <c r="AD10" i="90"/>
  <c r="AE10" i="90"/>
  <c r="AF10" i="90"/>
  <c r="AG10" i="90"/>
  <c r="AH10" i="90"/>
  <c r="AI10" i="90"/>
  <c r="AJ10" i="90"/>
  <c r="AK10" i="90"/>
  <c r="AL10" i="90"/>
  <c r="AM10" i="90"/>
  <c r="AN10" i="90"/>
  <c r="AO10" i="90"/>
  <c r="AP10" i="90"/>
  <c r="AQ10" i="90"/>
  <c r="AR10" i="90"/>
  <c r="AS10" i="90"/>
  <c r="AT10" i="90"/>
  <c r="AU10" i="90"/>
  <c r="AV10" i="90"/>
  <c r="AW10" i="90"/>
  <c r="AX10" i="90"/>
  <c r="AY10" i="90"/>
  <c r="AZ10" i="90"/>
  <c r="BA10" i="90"/>
  <c r="BB10" i="90"/>
  <c r="BC10" i="90"/>
  <c r="BD10" i="90"/>
  <c r="C12" i="90"/>
  <c r="D12" i="90"/>
  <c r="E12" i="90"/>
  <c r="F12" i="90"/>
  <c r="G12" i="90"/>
  <c r="H12" i="90"/>
  <c r="I12" i="90"/>
  <c r="J12" i="90"/>
  <c r="K12" i="90"/>
  <c r="L12" i="90"/>
  <c r="M12" i="90"/>
  <c r="N12" i="90"/>
  <c r="O12" i="90"/>
  <c r="P12" i="90"/>
  <c r="Q12" i="90"/>
  <c r="R12" i="90"/>
  <c r="S12" i="90"/>
  <c r="T12" i="90"/>
  <c r="U12" i="90"/>
  <c r="V12" i="90"/>
  <c r="W12" i="90"/>
  <c r="X12" i="90"/>
  <c r="Y12" i="90"/>
  <c r="Z12" i="90"/>
  <c r="AA12" i="90"/>
  <c r="AB12" i="90"/>
  <c r="AC12" i="90"/>
  <c r="AD12" i="90"/>
  <c r="AE12" i="90"/>
  <c r="AF12" i="90"/>
  <c r="AG12" i="90"/>
  <c r="AH12" i="90"/>
  <c r="AI12" i="90"/>
  <c r="AJ12" i="90"/>
  <c r="AK12" i="90"/>
  <c r="AL12" i="90"/>
  <c r="AM12" i="90"/>
  <c r="AN12" i="90"/>
  <c r="AO12" i="90"/>
  <c r="AP12" i="90"/>
  <c r="AQ12" i="90"/>
  <c r="AR12" i="90"/>
  <c r="AS12" i="90"/>
  <c r="AT12" i="90"/>
  <c r="AU12" i="90"/>
  <c r="AV12" i="90"/>
  <c r="AW12" i="90"/>
  <c r="AX12" i="90"/>
  <c r="AY12" i="90"/>
  <c r="AZ12" i="90"/>
  <c r="BA12" i="90"/>
  <c r="BB12" i="90"/>
  <c r="BC12" i="90"/>
  <c r="BD12" i="90"/>
  <c r="C13" i="90"/>
  <c r="D13" i="90"/>
  <c r="E13" i="90"/>
  <c r="F13" i="90"/>
  <c r="G13" i="90"/>
  <c r="H13" i="90"/>
  <c r="I13" i="90"/>
  <c r="J13" i="90"/>
  <c r="K13" i="90"/>
  <c r="L13" i="90"/>
  <c r="M13" i="90"/>
  <c r="N13" i="90"/>
  <c r="O13" i="90"/>
  <c r="P13" i="90"/>
  <c r="Q13" i="90"/>
  <c r="R13" i="90"/>
  <c r="S13" i="90"/>
  <c r="T13" i="90"/>
  <c r="U13" i="90"/>
  <c r="V13" i="90"/>
  <c r="W13" i="90"/>
  <c r="X13" i="90"/>
  <c r="Y13" i="90"/>
  <c r="Z13" i="90"/>
  <c r="AA13" i="90"/>
  <c r="AB13" i="90"/>
  <c r="AC13" i="90"/>
  <c r="AD13" i="90"/>
  <c r="AE13" i="90"/>
  <c r="AF13" i="90"/>
  <c r="AG13" i="90"/>
  <c r="AH13" i="90"/>
  <c r="AI13" i="90"/>
  <c r="AJ13" i="90"/>
  <c r="AK13" i="90"/>
  <c r="AL13" i="90"/>
  <c r="AM13" i="90"/>
  <c r="AN13" i="90"/>
  <c r="AO13" i="90"/>
  <c r="AP13" i="90"/>
  <c r="AQ13" i="90"/>
  <c r="AR13" i="90"/>
  <c r="AS13" i="90"/>
  <c r="AT13" i="90"/>
  <c r="AU13" i="90"/>
  <c r="AV13" i="90"/>
  <c r="AW13" i="90"/>
  <c r="AX13" i="90"/>
  <c r="AY13" i="90"/>
  <c r="AZ13" i="90"/>
  <c r="BA13" i="90"/>
  <c r="BB13" i="90"/>
  <c r="BC13" i="90"/>
  <c r="BD13" i="90"/>
  <c r="C15" i="90"/>
  <c r="D15" i="90"/>
  <c r="E15" i="90"/>
  <c r="F15" i="90"/>
  <c r="G15" i="90"/>
  <c r="H15" i="90"/>
  <c r="I15" i="90"/>
  <c r="J15" i="90"/>
  <c r="K15" i="90"/>
  <c r="L15" i="90"/>
  <c r="M15" i="90"/>
  <c r="N15" i="90"/>
  <c r="O15" i="90"/>
  <c r="P15" i="90"/>
  <c r="Q15" i="90"/>
  <c r="R15" i="90"/>
  <c r="S15" i="90"/>
  <c r="T15" i="90"/>
  <c r="U15" i="90"/>
  <c r="V15" i="90"/>
  <c r="W15" i="90"/>
  <c r="X15" i="90"/>
  <c r="Y15" i="90"/>
  <c r="Z15" i="90"/>
  <c r="AA15" i="90"/>
  <c r="AB15" i="90"/>
  <c r="AC15" i="90"/>
  <c r="AD15" i="90"/>
  <c r="AE15" i="90"/>
  <c r="AF15" i="90"/>
  <c r="AG15" i="90"/>
  <c r="AH15" i="90"/>
  <c r="AI15" i="90"/>
  <c r="AJ15" i="90"/>
  <c r="AK15" i="90"/>
  <c r="AL15" i="90"/>
  <c r="AM15" i="90"/>
  <c r="AN15" i="90"/>
  <c r="AO15" i="90"/>
  <c r="AP15" i="90"/>
  <c r="AQ15" i="90"/>
  <c r="AR15" i="90"/>
  <c r="AS15" i="90"/>
  <c r="AT15" i="90"/>
  <c r="AU15" i="90"/>
  <c r="AV15" i="90"/>
  <c r="AW15" i="90"/>
  <c r="AX15" i="90"/>
  <c r="AY15" i="90"/>
  <c r="AZ15" i="90"/>
  <c r="BA15" i="90"/>
  <c r="BB15" i="90"/>
  <c r="BC15" i="90"/>
  <c r="BD15" i="90"/>
  <c r="C16" i="90"/>
  <c r="D16" i="90"/>
  <c r="E16" i="90"/>
  <c r="F16" i="90"/>
  <c r="G16" i="90"/>
  <c r="H16" i="90"/>
  <c r="I16" i="90"/>
  <c r="J16" i="90"/>
  <c r="K16" i="90"/>
  <c r="L16" i="90"/>
  <c r="M16" i="90"/>
  <c r="N16" i="90"/>
  <c r="O16" i="90"/>
  <c r="P16" i="90"/>
  <c r="Q16" i="90"/>
  <c r="R16" i="90"/>
  <c r="S16" i="90"/>
  <c r="T16" i="90"/>
  <c r="U16" i="90"/>
  <c r="V16" i="90"/>
  <c r="W16" i="90"/>
  <c r="X16" i="90"/>
  <c r="Y16" i="90"/>
  <c r="Z16" i="90"/>
  <c r="AA16" i="90"/>
  <c r="AB16" i="90"/>
  <c r="AC16" i="90"/>
  <c r="AD16" i="90"/>
  <c r="AE16" i="90"/>
  <c r="AF16" i="90"/>
  <c r="AG16" i="90"/>
  <c r="AH16" i="90"/>
  <c r="AI16" i="90"/>
  <c r="AJ16" i="90"/>
  <c r="AK16" i="90"/>
  <c r="AL16" i="90"/>
  <c r="AM16" i="90"/>
  <c r="AN16" i="90"/>
  <c r="AO16" i="90"/>
  <c r="AP16" i="90"/>
  <c r="AQ16" i="90"/>
  <c r="AR16" i="90"/>
  <c r="AS16" i="90"/>
  <c r="AT16" i="90"/>
  <c r="AU16" i="90"/>
  <c r="AV16" i="90"/>
  <c r="AW16" i="90"/>
  <c r="AX16" i="90"/>
  <c r="AY16" i="90"/>
  <c r="AZ16" i="90"/>
  <c r="BA16" i="90"/>
  <c r="BB16" i="90"/>
  <c r="BC16" i="90"/>
  <c r="BD16" i="90"/>
  <c r="C18" i="90"/>
  <c r="D18" i="90"/>
  <c r="E18" i="90"/>
  <c r="F18" i="90"/>
  <c r="G18" i="90"/>
  <c r="H18" i="90"/>
  <c r="I18" i="90"/>
  <c r="J18" i="90"/>
  <c r="K18" i="90"/>
  <c r="L18" i="90"/>
  <c r="M18" i="90"/>
  <c r="N18" i="90"/>
  <c r="O18" i="90"/>
  <c r="P18" i="90"/>
  <c r="Q18" i="90"/>
  <c r="R18" i="90"/>
  <c r="S18" i="90"/>
  <c r="T18" i="90"/>
  <c r="U18" i="90"/>
  <c r="V18" i="90"/>
  <c r="W18" i="90"/>
  <c r="X18" i="90"/>
  <c r="Y18" i="90"/>
  <c r="Z18" i="90"/>
  <c r="AA18" i="90"/>
  <c r="AB18" i="90"/>
  <c r="AC18" i="90"/>
  <c r="AD18" i="90"/>
  <c r="AE18" i="90"/>
  <c r="AF18" i="90"/>
  <c r="AG18" i="90"/>
  <c r="AH18" i="90"/>
  <c r="AI18" i="90"/>
  <c r="AJ18" i="90"/>
  <c r="AK18" i="90"/>
  <c r="AL18" i="90"/>
  <c r="AM18" i="90"/>
  <c r="AN18" i="90"/>
  <c r="AO18" i="90"/>
  <c r="AP18" i="90"/>
  <c r="AQ18" i="90"/>
  <c r="AR18" i="90"/>
  <c r="AS18" i="90"/>
  <c r="AT18" i="90"/>
  <c r="AU18" i="90"/>
  <c r="AV18" i="90"/>
  <c r="AW18" i="90"/>
  <c r="AX18" i="90"/>
  <c r="AY18" i="90"/>
  <c r="AZ18" i="90"/>
  <c r="BA18" i="90"/>
  <c r="BB18" i="90"/>
  <c r="BC18" i="90"/>
  <c r="BD18" i="90"/>
  <c r="C19" i="90"/>
  <c r="D19" i="90"/>
  <c r="E19" i="90"/>
  <c r="F19" i="90"/>
  <c r="G19" i="90"/>
  <c r="H19" i="90"/>
  <c r="I19" i="90"/>
  <c r="J19" i="90"/>
  <c r="K19" i="90"/>
  <c r="L19" i="90"/>
  <c r="M19" i="90"/>
  <c r="N19" i="90"/>
  <c r="O19" i="90"/>
  <c r="P19" i="90"/>
  <c r="Q19" i="90"/>
  <c r="R19" i="90"/>
  <c r="S19" i="90"/>
  <c r="T19" i="90"/>
  <c r="U19" i="90"/>
  <c r="V19" i="90"/>
  <c r="W19" i="90"/>
  <c r="X19" i="90"/>
  <c r="Y19" i="90"/>
  <c r="Z19" i="90"/>
  <c r="AA19" i="90"/>
  <c r="AB19" i="90"/>
  <c r="AC19" i="90"/>
  <c r="AD19" i="90"/>
  <c r="AE19" i="90"/>
  <c r="AF19" i="90"/>
  <c r="AG19" i="90"/>
  <c r="AH19" i="90"/>
  <c r="AI19" i="90"/>
  <c r="AJ19" i="90"/>
  <c r="AK19" i="90"/>
  <c r="AL19" i="90"/>
  <c r="AM19" i="90"/>
  <c r="AN19" i="90"/>
  <c r="AO19" i="90"/>
  <c r="AP19" i="90"/>
  <c r="AQ19" i="90"/>
  <c r="AR19" i="90"/>
  <c r="AS19" i="90"/>
  <c r="AT19" i="90"/>
  <c r="AU19" i="90"/>
  <c r="AV19" i="90"/>
  <c r="AW19" i="90"/>
  <c r="AX19" i="90"/>
  <c r="AY19" i="90"/>
  <c r="AZ19" i="90"/>
  <c r="BA19" i="90"/>
  <c r="BB19" i="90"/>
  <c r="BC19" i="90"/>
  <c r="BD19" i="90"/>
  <c r="C20" i="90"/>
  <c r="D20" i="90"/>
  <c r="E20" i="90"/>
  <c r="F20" i="90"/>
  <c r="G20" i="90"/>
  <c r="H20" i="90"/>
  <c r="I20" i="90"/>
  <c r="J20" i="90"/>
  <c r="K20" i="90"/>
  <c r="L20" i="90"/>
  <c r="M20" i="90"/>
  <c r="N20" i="90"/>
  <c r="O20" i="90"/>
  <c r="P20" i="90"/>
  <c r="Q20" i="90"/>
  <c r="R20" i="90"/>
  <c r="S20" i="90"/>
  <c r="T20" i="90"/>
  <c r="U20" i="90"/>
  <c r="V20" i="90"/>
  <c r="W20" i="90"/>
  <c r="X20" i="90"/>
  <c r="Y20" i="90"/>
  <c r="Z20" i="90"/>
  <c r="AA20" i="90"/>
  <c r="AB20" i="90"/>
  <c r="AC20" i="90"/>
  <c r="AD20" i="90"/>
  <c r="AE20" i="90"/>
  <c r="AF20" i="90"/>
  <c r="AG20" i="90"/>
  <c r="AH20" i="90"/>
  <c r="AI20" i="90"/>
  <c r="AJ20" i="90"/>
  <c r="AK20" i="90"/>
  <c r="AL20" i="90"/>
  <c r="AM20" i="90"/>
  <c r="AN20" i="90"/>
  <c r="AO20" i="90"/>
  <c r="AP20" i="90"/>
  <c r="AQ20" i="90"/>
  <c r="AR20" i="90"/>
  <c r="AS20" i="90"/>
  <c r="AT20" i="90"/>
  <c r="AU20" i="90"/>
  <c r="AV20" i="90"/>
  <c r="AW20" i="90"/>
  <c r="AX20" i="90"/>
  <c r="AY20" i="90"/>
  <c r="AZ20" i="90"/>
  <c r="BA20" i="90"/>
  <c r="BB20" i="90"/>
  <c r="BC20" i="90"/>
  <c r="BD20" i="90"/>
  <c r="C21" i="90"/>
  <c r="D21" i="90"/>
  <c r="E21" i="90"/>
  <c r="F21" i="90"/>
  <c r="G21" i="90"/>
  <c r="H21" i="90"/>
  <c r="I21" i="90"/>
  <c r="J21" i="90"/>
  <c r="K21" i="90"/>
  <c r="L21" i="90"/>
  <c r="M21" i="90"/>
  <c r="N21" i="90"/>
  <c r="O21" i="90"/>
  <c r="P21" i="90"/>
  <c r="Q21" i="90"/>
  <c r="R21" i="90"/>
  <c r="S21" i="90"/>
  <c r="T21" i="90"/>
  <c r="U21" i="90"/>
  <c r="V21" i="90"/>
  <c r="W21" i="90"/>
  <c r="X21" i="90"/>
  <c r="Y21" i="90"/>
  <c r="Z21" i="90"/>
  <c r="AA21" i="90"/>
  <c r="AB21" i="90"/>
  <c r="AC21" i="90"/>
  <c r="AD21" i="90"/>
  <c r="AE21" i="90"/>
  <c r="AF21" i="90"/>
  <c r="AG21" i="90"/>
  <c r="AH21" i="90"/>
  <c r="AI21" i="90"/>
  <c r="AJ21" i="90"/>
  <c r="AK21" i="90"/>
  <c r="AL21" i="90"/>
  <c r="AM21" i="90"/>
  <c r="AN21" i="90"/>
  <c r="AO21" i="90"/>
  <c r="AP21" i="90"/>
  <c r="AQ21" i="90"/>
  <c r="AR21" i="90"/>
  <c r="AS21" i="90"/>
  <c r="AT21" i="90"/>
  <c r="AU21" i="90"/>
  <c r="AV21" i="90"/>
  <c r="AW21" i="90"/>
  <c r="AX21" i="90"/>
  <c r="AY21" i="90"/>
  <c r="AZ21" i="90"/>
  <c r="BA21" i="90"/>
  <c r="BB21" i="90"/>
  <c r="BC21" i="90"/>
  <c r="BD21" i="90"/>
  <c r="C24" i="90"/>
  <c r="D24" i="90"/>
  <c r="E24" i="90"/>
  <c r="F24" i="90"/>
  <c r="G24" i="90"/>
  <c r="H24" i="90"/>
  <c r="I24" i="90"/>
  <c r="J24" i="90"/>
  <c r="K24" i="90"/>
  <c r="L24" i="90"/>
  <c r="M24" i="90"/>
  <c r="N24" i="90"/>
  <c r="O24" i="90"/>
  <c r="P24" i="90"/>
  <c r="Q24" i="90"/>
  <c r="R24" i="90"/>
  <c r="S24" i="90"/>
  <c r="T24" i="90"/>
  <c r="U24" i="90"/>
  <c r="V24" i="90"/>
  <c r="W24" i="90"/>
  <c r="X24" i="90"/>
  <c r="Y24" i="90"/>
  <c r="Z24" i="90"/>
  <c r="AA24" i="90"/>
  <c r="AB24" i="90"/>
  <c r="AC24" i="90"/>
  <c r="AD24" i="90"/>
  <c r="AE24" i="90"/>
  <c r="AF24" i="90"/>
  <c r="AG24" i="90"/>
  <c r="AH24" i="90"/>
  <c r="AI24" i="90"/>
  <c r="AJ24" i="90"/>
  <c r="AK24" i="90"/>
  <c r="AL24" i="90"/>
  <c r="AM24" i="90"/>
  <c r="AN24" i="90"/>
  <c r="AO24" i="90"/>
  <c r="AP24" i="90"/>
  <c r="AQ24" i="90"/>
  <c r="AR24" i="90"/>
  <c r="AS24" i="90"/>
  <c r="AT24" i="90"/>
  <c r="AU24" i="90"/>
  <c r="AV24" i="90"/>
  <c r="AW24" i="90"/>
  <c r="AX24" i="90"/>
  <c r="AY24" i="90"/>
  <c r="AZ24" i="90"/>
  <c r="BA24" i="90"/>
  <c r="BB24" i="90"/>
  <c r="BC24" i="90"/>
  <c r="BD24" i="90"/>
  <c r="C25" i="90"/>
  <c r="D25" i="90"/>
  <c r="E25" i="90"/>
  <c r="F25" i="90"/>
  <c r="G25" i="90"/>
  <c r="H25" i="90"/>
  <c r="I25" i="90"/>
  <c r="J25" i="90"/>
  <c r="K25" i="90"/>
  <c r="L25" i="90"/>
  <c r="M25" i="90"/>
  <c r="N25" i="90"/>
  <c r="O25" i="90"/>
  <c r="P25" i="90"/>
  <c r="Q25" i="90"/>
  <c r="R25" i="90"/>
  <c r="S25" i="90"/>
  <c r="T25" i="90"/>
  <c r="U25" i="90"/>
  <c r="V25" i="90"/>
  <c r="W25" i="90"/>
  <c r="X25" i="90"/>
  <c r="Y25" i="90"/>
  <c r="Z25" i="90"/>
  <c r="AA25" i="90"/>
  <c r="AB25" i="90"/>
  <c r="AC25" i="90"/>
  <c r="AD25" i="90"/>
  <c r="AE25" i="90"/>
  <c r="AF25" i="90"/>
  <c r="AG25" i="90"/>
  <c r="AH25" i="90"/>
  <c r="AI25" i="90"/>
  <c r="AJ25" i="90"/>
  <c r="AK25" i="90"/>
  <c r="AL25" i="90"/>
  <c r="AM25" i="90"/>
  <c r="AN25" i="90"/>
  <c r="AO25" i="90"/>
  <c r="AP25" i="90"/>
  <c r="AQ25" i="90"/>
  <c r="AR25" i="90"/>
  <c r="AS25" i="90"/>
  <c r="AT25" i="90"/>
  <c r="AU25" i="90"/>
  <c r="AV25" i="90"/>
  <c r="AW25" i="90"/>
  <c r="AX25" i="90"/>
  <c r="AY25" i="90"/>
  <c r="AZ25" i="90"/>
  <c r="BA25" i="90"/>
  <c r="BB25" i="90"/>
  <c r="BC25" i="90"/>
  <c r="BD25" i="90"/>
  <c r="C27" i="90"/>
  <c r="D27" i="90"/>
  <c r="E27" i="90"/>
  <c r="F27" i="90"/>
  <c r="G27" i="90"/>
  <c r="H27" i="90"/>
  <c r="I27" i="90"/>
  <c r="J27" i="90"/>
  <c r="K27" i="90"/>
  <c r="L27" i="90"/>
  <c r="M27" i="90"/>
  <c r="N27" i="90"/>
  <c r="O27" i="90"/>
  <c r="P27" i="90"/>
  <c r="Q27" i="90"/>
  <c r="R27" i="90"/>
  <c r="S27" i="90"/>
  <c r="T27" i="90"/>
  <c r="U27" i="90"/>
  <c r="V27" i="90"/>
  <c r="W27" i="90"/>
  <c r="X27" i="90"/>
  <c r="Y27" i="90"/>
  <c r="Z27" i="90"/>
  <c r="AA27" i="90"/>
  <c r="AB27" i="90"/>
  <c r="AC27" i="90"/>
  <c r="AD27" i="90"/>
  <c r="AE27" i="90"/>
  <c r="AF27" i="90"/>
  <c r="AG27" i="90"/>
  <c r="AH27" i="90"/>
  <c r="AI27" i="90"/>
  <c r="AJ27" i="90"/>
  <c r="AK27" i="90"/>
  <c r="AL27" i="90"/>
  <c r="AM27" i="90"/>
  <c r="AN27" i="90"/>
  <c r="AO27" i="90"/>
  <c r="AP27" i="90"/>
  <c r="AQ27" i="90"/>
  <c r="AR27" i="90"/>
  <c r="AS27" i="90"/>
  <c r="AT27" i="90"/>
  <c r="AU27" i="90"/>
  <c r="AV27" i="90"/>
  <c r="AW27" i="90"/>
  <c r="AX27" i="90"/>
  <c r="AY27" i="90"/>
  <c r="AZ27" i="90"/>
  <c r="BA27" i="90"/>
  <c r="BB27" i="90"/>
  <c r="BC27" i="90"/>
  <c r="BD27" i="90"/>
  <c r="C28" i="90"/>
  <c r="D28" i="90"/>
  <c r="E28" i="90"/>
  <c r="F28" i="90"/>
  <c r="G28" i="90"/>
  <c r="H28" i="90"/>
  <c r="I28" i="90"/>
  <c r="J28" i="90"/>
  <c r="K28" i="90"/>
  <c r="L28" i="90"/>
  <c r="M28" i="90"/>
  <c r="N28" i="90"/>
  <c r="O28" i="90"/>
  <c r="P28" i="90"/>
  <c r="Q28" i="90"/>
  <c r="R28" i="90"/>
  <c r="S28" i="90"/>
  <c r="T28" i="90"/>
  <c r="U28" i="90"/>
  <c r="V28" i="90"/>
  <c r="W28" i="90"/>
  <c r="X28" i="90"/>
  <c r="Y28" i="90"/>
  <c r="Z28" i="90"/>
  <c r="AA28" i="90"/>
  <c r="AB28" i="90"/>
  <c r="AC28" i="90"/>
  <c r="AD28" i="90"/>
  <c r="AE28" i="90"/>
  <c r="AF28" i="90"/>
  <c r="AG28" i="90"/>
  <c r="AH28" i="90"/>
  <c r="AI28" i="90"/>
  <c r="AJ28" i="90"/>
  <c r="AK28" i="90"/>
  <c r="AL28" i="90"/>
  <c r="AM28" i="90"/>
  <c r="AN28" i="90"/>
  <c r="AO28" i="90"/>
  <c r="AP28" i="90"/>
  <c r="AQ28" i="90"/>
  <c r="AR28" i="90"/>
  <c r="AS28" i="90"/>
  <c r="AT28" i="90"/>
  <c r="AU28" i="90"/>
  <c r="AV28" i="90"/>
  <c r="AW28" i="90"/>
  <c r="AX28" i="90"/>
  <c r="AY28" i="90"/>
  <c r="AZ28" i="90"/>
  <c r="BA28" i="90"/>
  <c r="BB28" i="90"/>
  <c r="BC28" i="90"/>
  <c r="BD28" i="90"/>
  <c r="C30" i="90"/>
  <c r="D30" i="90"/>
  <c r="E30" i="90"/>
  <c r="F30" i="90"/>
  <c r="G30" i="90"/>
  <c r="H30" i="90"/>
  <c r="I30" i="90"/>
  <c r="J30" i="90"/>
  <c r="K30" i="90"/>
  <c r="L30" i="90"/>
  <c r="M30" i="90"/>
  <c r="N30" i="90"/>
  <c r="O30" i="90"/>
  <c r="P30" i="90"/>
  <c r="Q30" i="90"/>
  <c r="R30" i="90"/>
  <c r="S30" i="90"/>
  <c r="T30" i="90"/>
  <c r="U30" i="90"/>
  <c r="V30" i="90"/>
  <c r="W30" i="90"/>
  <c r="X30" i="90"/>
  <c r="Y30" i="90"/>
  <c r="Z30" i="90"/>
  <c r="AA30" i="90"/>
  <c r="AB30" i="90"/>
  <c r="AC30" i="90"/>
  <c r="AD30" i="90"/>
  <c r="AE30" i="90"/>
  <c r="AF30" i="90"/>
  <c r="AG30" i="90"/>
  <c r="AH30" i="90"/>
  <c r="AI30" i="90"/>
  <c r="AJ30" i="90"/>
  <c r="AK30" i="90"/>
  <c r="AL30" i="90"/>
  <c r="AM30" i="90"/>
  <c r="AN30" i="90"/>
  <c r="AO30" i="90"/>
  <c r="AP30" i="90"/>
  <c r="AQ30" i="90"/>
  <c r="AR30" i="90"/>
  <c r="AS30" i="90"/>
  <c r="AT30" i="90"/>
  <c r="AU30" i="90"/>
  <c r="AV30" i="90"/>
  <c r="AW30" i="90"/>
  <c r="AX30" i="90"/>
  <c r="AY30" i="90"/>
  <c r="AZ30" i="90"/>
  <c r="BA30" i="90"/>
  <c r="BB30" i="90"/>
  <c r="BC30" i="90"/>
  <c r="BD30" i="90"/>
  <c r="C31" i="90"/>
  <c r="D31" i="90"/>
  <c r="E31" i="90"/>
  <c r="F31" i="90"/>
  <c r="G31" i="90"/>
  <c r="H31" i="90"/>
  <c r="I31" i="90"/>
  <c r="J31" i="90"/>
  <c r="K31" i="90"/>
  <c r="L31" i="90"/>
  <c r="M31" i="90"/>
  <c r="N31" i="90"/>
  <c r="O31" i="90"/>
  <c r="P31" i="90"/>
  <c r="Q31" i="90"/>
  <c r="R31" i="90"/>
  <c r="S31" i="90"/>
  <c r="T31" i="90"/>
  <c r="U31" i="90"/>
  <c r="V31" i="90"/>
  <c r="W31" i="90"/>
  <c r="X31" i="90"/>
  <c r="Y31" i="90"/>
  <c r="Z31" i="90"/>
  <c r="AA31" i="90"/>
  <c r="AB31" i="90"/>
  <c r="AC31" i="90"/>
  <c r="AD31" i="90"/>
  <c r="AE31" i="90"/>
  <c r="AF31" i="90"/>
  <c r="AG31" i="90"/>
  <c r="AH31" i="90"/>
  <c r="AI31" i="90"/>
  <c r="AJ31" i="90"/>
  <c r="AK31" i="90"/>
  <c r="AL31" i="90"/>
  <c r="AM31" i="90"/>
  <c r="AN31" i="90"/>
  <c r="AO31" i="90"/>
  <c r="AP31" i="90"/>
  <c r="AQ31" i="90"/>
  <c r="AR31" i="90"/>
  <c r="AS31" i="90"/>
  <c r="AT31" i="90"/>
  <c r="AU31" i="90"/>
  <c r="AV31" i="90"/>
  <c r="AW31" i="90"/>
  <c r="AX31" i="90"/>
  <c r="AY31" i="90"/>
  <c r="AZ31" i="90"/>
  <c r="BA31" i="90"/>
  <c r="BB31" i="90"/>
  <c r="BC31" i="90"/>
  <c r="BD31" i="90"/>
  <c r="C33" i="90"/>
  <c r="D33" i="90"/>
  <c r="E33" i="90"/>
  <c r="F33" i="90"/>
  <c r="G33" i="90"/>
  <c r="H33" i="90"/>
  <c r="I33" i="90"/>
  <c r="J33" i="90"/>
  <c r="K33" i="90"/>
  <c r="L33" i="90"/>
  <c r="M33" i="90"/>
  <c r="N33" i="90"/>
  <c r="O33" i="90"/>
  <c r="P33" i="90"/>
  <c r="Q33" i="90"/>
  <c r="R33" i="90"/>
  <c r="S33" i="90"/>
  <c r="T33" i="90"/>
  <c r="U33" i="90"/>
  <c r="V33" i="90"/>
  <c r="W33" i="90"/>
  <c r="X33" i="90"/>
  <c r="Y33" i="90"/>
  <c r="Z33" i="90"/>
  <c r="AA33" i="90"/>
  <c r="AB33" i="90"/>
  <c r="AC33" i="90"/>
  <c r="AD33" i="90"/>
  <c r="AE33" i="90"/>
  <c r="AF33" i="90"/>
  <c r="AG33" i="90"/>
  <c r="AH33" i="90"/>
  <c r="AI33" i="90"/>
  <c r="AJ33" i="90"/>
  <c r="AK33" i="90"/>
  <c r="AL33" i="90"/>
  <c r="AM33" i="90"/>
  <c r="AN33" i="90"/>
  <c r="AO33" i="90"/>
  <c r="AP33" i="90"/>
  <c r="AQ33" i="90"/>
  <c r="AR33" i="90"/>
  <c r="AS33" i="90"/>
  <c r="AT33" i="90"/>
  <c r="AU33" i="90"/>
  <c r="AV33" i="90"/>
  <c r="AW33" i="90"/>
  <c r="AX33" i="90"/>
  <c r="AY33" i="90"/>
  <c r="AZ33" i="90"/>
  <c r="BA33" i="90"/>
  <c r="BB33" i="90"/>
  <c r="BC33" i="90"/>
  <c r="BD33" i="90"/>
  <c r="C34" i="90"/>
  <c r="D34" i="90"/>
  <c r="E34" i="90"/>
  <c r="F34" i="90"/>
  <c r="G34" i="90"/>
  <c r="H34" i="90"/>
  <c r="I34" i="90"/>
  <c r="J34" i="90"/>
  <c r="K34" i="90"/>
  <c r="L34" i="90"/>
  <c r="M34" i="90"/>
  <c r="N34" i="90"/>
  <c r="O34" i="90"/>
  <c r="P34" i="90"/>
  <c r="Q34" i="90"/>
  <c r="R34" i="90"/>
  <c r="S34" i="90"/>
  <c r="T34" i="90"/>
  <c r="U34" i="90"/>
  <c r="V34" i="90"/>
  <c r="W34" i="90"/>
  <c r="X34" i="90"/>
  <c r="Y34" i="90"/>
  <c r="Z34" i="90"/>
  <c r="AA34" i="90"/>
  <c r="AB34" i="90"/>
  <c r="AC34" i="90"/>
  <c r="AD34" i="90"/>
  <c r="AE34" i="90"/>
  <c r="AF34" i="90"/>
  <c r="AG34" i="90"/>
  <c r="AH34" i="90"/>
  <c r="AI34" i="90"/>
  <c r="AJ34" i="90"/>
  <c r="AK34" i="90"/>
  <c r="AL34" i="90"/>
  <c r="AM34" i="90"/>
  <c r="AN34" i="90"/>
  <c r="AO34" i="90"/>
  <c r="AP34" i="90"/>
  <c r="AQ34" i="90"/>
  <c r="AR34" i="90"/>
  <c r="AS34" i="90"/>
  <c r="AT34" i="90"/>
  <c r="AU34" i="90"/>
  <c r="AV34" i="90"/>
  <c r="AW34" i="90"/>
  <c r="AX34" i="90"/>
  <c r="AY34" i="90"/>
  <c r="AZ34" i="90"/>
  <c r="BA34" i="90"/>
  <c r="BB34" i="90"/>
  <c r="BC34" i="90"/>
  <c r="BD34" i="90"/>
  <c r="C36" i="90"/>
  <c r="D36" i="90"/>
  <c r="E36" i="90"/>
  <c r="F36" i="90"/>
  <c r="G36" i="90"/>
  <c r="H36" i="90"/>
  <c r="I36" i="90"/>
  <c r="J36" i="90"/>
  <c r="K36" i="90"/>
  <c r="L36" i="90"/>
  <c r="M36" i="90"/>
  <c r="N36" i="90"/>
  <c r="O36" i="90"/>
  <c r="P36" i="90"/>
  <c r="Q36" i="90"/>
  <c r="R36" i="90"/>
  <c r="S36" i="90"/>
  <c r="T36" i="90"/>
  <c r="U36" i="90"/>
  <c r="V36" i="90"/>
  <c r="W36" i="90"/>
  <c r="X36" i="90"/>
  <c r="Y36" i="90"/>
  <c r="Z36" i="90"/>
  <c r="AA36" i="90"/>
  <c r="AB36" i="90"/>
  <c r="AC36" i="90"/>
  <c r="AD36" i="90"/>
  <c r="AE36" i="90"/>
  <c r="AF36" i="90"/>
  <c r="AG36" i="90"/>
  <c r="AH36" i="90"/>
  <c r="AI36" i="90"/>
  <c r="AJ36" i="90"/>
  <c r="AK36" i="90"/>
  <c r="AL36" i="90"/>
  <c r="AM36" i="90"/>
  <c r="AN36" i="90"/>
  <c r="AO36" i="90"/>
  <c r="AP36" i="90"/>
  <c r="AQ36" i="90"/>
  <c r="AR36" i="90"/>
  <c r="AS36" i="90"/>
  <c r="AT36" i="90"/>
  <c r="AU36" i="90"/>
  <c r="AV36" i="90"/>
  <c r="AW36" i="90"/>
  <c r="AX36" i="90"/>
  <c r="AY36" i="90"/>
  <c r="AZ36" i="90"/>
  <c r="BA36" i="90"/>
  <c r="BB36" i="90"/>
  <c r="BC36" i="90"/>
  <c r="BD36" i="90"/>
  <c r="C37" i="90"/>
  <c r="D37" i="90"/>
  <c r="E37" i="90"/>
  <c r="F37" i="90"/>
  <c r="G37" i="90"/>
  <c r="H37" i="90"/>
  <c r="I37" i="90"/>
  <c r="J37" i="90"/>
  <c r="K37" i="90"/>
  <c r="L37" i="90"/>
  <c r="M37" i="90"/>
  <c r="N37" i="90"/>
  <c r="O37" i="90"/>
  <c r="P37" i="90"/>
  <c r="Q37" i="90"/>
  <c r="R37" i="90"/>
  <c r="S37" i="90"/>
  <c r="T37" i="90"/>
  <c r="U37" i="90"/>
  <c r="V37" i="90"/>
  <c r="W37" i="90"/>
  <c r="X37" i="90"/>
  <c r="Y37" i="90"/>
  <c r="Z37" i="90"/>
  <c r="AA37" i="90"/>
  <c r="AB37" i="90"/>
  <c r="AC37" i="90"/>
  <c r="AD37" i="90"/>
  <c r="AE37" i="90"/>
  <c r="AF37" i="90"/>
  <c r="AG37" i="90"/>
  <c r="AH37" i="90"/>
  <c r="AI37" i="90"/>
  <c r="AJ37" i="90"/>
  <c r="AK37" i="90"/>
  <c r="AL37" i="90"/>
  <c r="AM37" i="90"/>
  <c r="AN37" i="90"/>
  <c r="AO37" i="90"/>
  <c r="AP37" i="90"/>
  <c r="AQ37" i="90"/>
  <c r="AR37" i="90"/>
  <c r="AS37" i="90"/>
  <c r="AT37" i="90"/>
  <c r="AU37" i="90"/>
  <c r="AV37" i="90"/>
  <c r="AW37" i="90"/>
  <c r="AX37" i="90"/>
  <c r="AY37" i="90"/>
  <c r="AZ37" i="90"/>
  <c r="BA37" i="90"/>
  <c r="BB37" i="90"/>
  <c r="BC37" i="90"/>
  <c r="BD37" i="90"/>
  <c r="C39" i="90"/>
  <c r="D39" i="90"/>
  <c r="E39" i="90"/>
  <c r="F39" i="90"/>
  <c r="G39" i="90"/>
  <c r="H39" i="90"/>
  <c r="I39" i="90"/>
  <c r="J39" i="90"/>
  <c r="K39" i="90"/>
  <c r="L39" i="90"/>
  <c r="M39" i="90"/>
  <c r="N39" i="90"/>
  <c r="O39" i="90"/>
  <c r="P39" i="90"/>
  <c r="Q39" i="90"/>
  <c r="R39" i="90"/>
  <c r="S39" i="90"/>
  <c r="T39" i="90"/>
  <c r="U39" i="90"/>
  <c r="V39" i="90"/>
  <c r="W39" i="90"/>
  <c r="X39" i="90"/>
  <c r="Y39" i="90"/>
  <c r="Z39" i="90"/>
  <c r="AA39" i="90"/>
  <c r="AB39" i="90"/>
  <c r="AC39" i="90"/>
  <c r="AD39" i="90"/>
  <c r="AE39" i="90"/>
  <c r="AF39" i="90"/>
  <c r="AG39" i="90"/>
  <c r="AH39" i="90"/>
  <c r="AI39" i="90"/>
  <c r="AJ39" i="90"/>
  <c r="AK39" i="90"/>
  <c r="AL39" i="90"/>
  <c r="AM39" i="90"/>
  <c r="AN39" i="90"/>
  <c r="AO39" i="90"/>
  <c r="AP39" i="90"/>
  <c r="AQ39" i="90"/>
  <c r="AR39" i="90"/>
  <c r="AS39" i="90"/>
  <c r="AT39" i="90"/>
  <c r="AU39" i="90"/>
  <c r="AV39" i="90"/>
  <c r="AW39" i="90"/>
  <c r="AX39" i="90"/>
  <c r="AY39" i="90"/>
  <c r="AZ39" i="90"/>
  <c r="BA39" i="90"/>
  <c r="BB39" i="90"/>
  <c r="BC39" i="90"/>
  <c r="BD39" i="90"/>
  <c r="C40" i="90"/>
  <c r="D40" i="90"/>
  <c r="E40" i="90"/>
  <c r="F40" i="90"/>
  <c r="G40" i="90"/>
  <c r="H40" i="90"/>
  <c r="I40" i="90"/>
  <c r="J40" i="90"/>
  <c r="K40" i="90"/>
  <c r="L40" i="90"/>
  <c r="M40" i="90"/>
  <c r="N40" i="90"/>
  <c r="O40" i="90"/>
  <c r="P40" i="90"/>
  <c r="Q40" i="90"/>
  <c r="R40" i="90"/>
  <c r="S40" i="90"/>
  <c r="T40" i="90"/>
  <c r="U40" i="90"/>
  <c r="V40" i="90"/>
  <c r="W40" i="90"/>
  <c r="X40" i="90"/>
  <c r="Y40" i="90"/>
  <c r="Z40" i="90"/>
  <c r="AA40" i="90"/>
  <c r="AB40" i="90"/>
  <c r="AC40" i="90"/>
  <c r="AD40" i="90"/>
  <c r="AE40" i="90"/>
  <c r="AF40" i="90"/>
  <c r="AG40" i="90"/>
  <c r="AH40" i="90"/>
  <c r="AI40" i="90"/>
  <c r="AJ40" i="90"/>
  <c r="AK40" i="90"/>
  <c r="AL40" i="90"/>
  <c r="AM40" i="90"/>
  <c r="AN40" i="90"/>
  <c r="AO40" i="90"/>
  <c r="AP40" i="90"/>
  <c r="AQ40" i="90"/>
  <c r="AR40" i="90"/>
  <c r="AS40" i="90"/>
  <c r="AT40" i="90"/>
  <c r="AU40" i="90"/>
  <c r="AV40" i="90"/>
  <c r="AW40" i="90"/>
  <c r="AX40" i="90"/>
  <c r="AY40" i="90"/>
  <c r="AZ40" i="90"/>
  <c r="BA40" i="90"/>
  <c r="BB40" i="90"/>
  <c r="BC40" i="90"/>
  <c r="BD40" i="90"/>
  <c r="C41" i="90"/>
  <c r="D41" i="90"/>
  <c r="E41" i="90"/>
  <c r="F41" i="90"/>
  <c r="G41" i="90"/>
  <c r="H41" i="90"/>
  <c r="I41" i="90"/>
  <c r="J41" i="90"/>
  <c r="K41" i="90"/>
  <c r="L41" i="90"/>
  <c r="M41" i="90"/>
  <c r="N41" i="90"/>
  <c r="O41" i="90"/>
  <c r="P41" i="90"/>
  <c r="Q41" i="90"/>
  <c r="R41" i="90"/>
  <c r="S41" i="90"/>
  <c r="T41" i="90"/>
  <c r="U41" i="90"/>
  <c r="V41" i="90"/>
  <c r="W41" i="90"/>
  <c r="X41" i="90"/>
  <c r="Y41" i="90"/>
  <c r="Z41" i="90"/>
  <c r="AA41" i="90"/>
  <c r="AB41" i="90"/>
  <c r="AC41" i="90"/>
  <c r="AD41" i="90"/>
  <c r="AE41" i="90"/>
  <c r="AF41" i="90"/>
  <c r="AG41" i="90"/>
  <c r="AH41" i="90"/>
  <c r="AI41" i="90"/>
  <c r="AJ41" i="90"/>
  <c r="AK41" i="90"/>
  <c r="AL41" i="90"/>
  <c r="AM41" i="90"/>
  <c r="AN41" i="90"/>
  <c r="AO41" i="90"/>
  <c r="AP41" i="90"/>
  <c r="AQ41" i="90"/>
  <c r="AR41" i="90"/>
  <c r="AS41" i="90"/>
  <c r="AT41" i="90"/>
  <c r="AU41" i="90"/>
  <c r="AV41" i="90"/>
  <c r="AW41" i="90"/>
  <c r="AX41" i="90"/>
  <c r="AY41" i="90"/>
  <c r="AZ41" i="90"/>
  <c r="BA41" i="90"/>
  <c r="BB41" i="90"/>
  <c r="BC41" i="90"/>
  <c r="BD41" i="90"/>
  <c r="C42" i="90"/>
  <c r="D42" i="90"/>
  <c r="E42" i="90"/>
  <c r="F42" i="90"/>
  <c r="G42" i="90"/>
  <c r="H42" i="90"/>
  <c r="I42" i="90"/>
  <c r="J42" i="90"/>
  <c r="K42" i="90"/>
  <c r="L42" i="90"/>
  <c r="M42" i="90"/>
  <c r="N42" i="90"/>
  <c r="O42" i="90"/>
  <c r="P42" i="90"/>
  <c r="Q42" i="90"/>
  <c r="R42" i="90"/>
  <c r="S42" i="90"/>
  <c r="T42" i="90"/>
  <c r="U42" i="90"/>
  <c r="V42" i="90"/>
  <c r="W42" i="90"/>
  <c r="X42" i="90"/>
  <c r="Y42" i="90"/>
  <c r="Z42" i="90"/>
  <c r="AA42" i="90"/>
  <c r="AB42" i="90"/>
  <c r="AC42" i="90"/>
  <c r="AD42" i="90"/>
  <c r="AE42" i="90"/>
  <c r="AF42" i="90"/>
  <c r="AG42" i="90"/>
  <c r="AH42" i="90"/>
  <c r="AI42" i="90"/>
  <c r="AJ42" i="90"/>
  <c r="AK42" i="90"/>
  <c r="AL42" i="90"/>
  <c r="AM42" i="90"/>
  <c r="AN42" i="90"/>
  <c r="AO42" i="90"/>
  <c r="AP42" i="90"/>
  <c r="AQ42" i="90"/>
  <c r="AR42" i="90"/>
  <c r="AS42" i="90"/>
  <c r="AT42" i="90"/>
  <c r="AU42" i="90"/>
  <c r="AV42" i="90"/>
  <c r="AW42" i="90"/>
  <c r="AX42" i="90"/>
  <c r="AY42" i="90"/>
  <c r="AZ42" i="90"/>
  <c r="BA42" i="90"/>
  <c r="BB42" i="90"/>
  <c r="BC42" i="90"/>
  <c r="BD42" i="90"/>
  <c r="C3" i="104" l="1"/>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C24" i="104"/>
  <c r="D24" i="104"/>
  <c r="E24" i="104"/>
  <c r="F24" i="104"/>
  <c r="G24" i="104"/>
  <c r="H24" i="104"/>
  <c r="I24" i="104"/>
  <c r="J24" i="104"/>
  <c r="K24" i="104"/>
  <c r="L24" i="104"/>
  <c r="M24" i="104"/>
  <c r="N24" i="104"/>
  <c r="O24" i="104"/>
  <c r="P24" i="104"/>
  <c r="Q24" i="104"/>
  <c r="R24" i="104"/>
  <c r="S24" i="104"/>
  <c r="T24" i="104"/>
  <c r="U24" i="104"/>
  <c r="V24" i="104"/>
  <c r="W24" i="104"/>
  <c r="X24" i="104"/>
  <c r="Y24" i="104"/>
  <c r="Z24" i="104"/>
  <c r="AA24" i="104"/>
  <c r="AB24" i="104"/>
  <c r="AC24" i="104"/>
  <c r="AD24" i="104"/>
  <c r="AE24" i="104"/>
  <c r="AF24" i="104"/>
  <c r="AG24" i="104"/>
  <c r="AH24" i="104"/>
  <c r="AI24" i="104"/>
  <c r="AJ24" i="104"/>
  <c r="AK24" i="104"/>
  <c r="AL24" i="104"/>
  <c r="AM24" i="104"/>
  <c r="AN24" i="104"/>
  <c r="AO24" i="104"/>
  <c r="AP24" i="104"/>
  <c r="AQ24" i="104"/>
  <c r="AR24" i="104"/>
  <c r="AS24" i="104"/>
  <c r="AT24" i="104"/>
  <c r="AU24" i="104"/>
  <c r="AV24" i="104"/>
  <c r="AW24" i="104"/>
  <c r="AX24" i="104"/>
  <c r="AY24" i="104"/>
  <c r="AZ24" i="104"/>
  <c r="BA24" i="104"/>
  <c r="BB24" i="104"/>
  <c r="BC24" i="104"/>
  <c r="BD24" i="104"/>
  <c r="C25" i="104"/>
  <c r="D25" i="104"/>
  <c r="E25" i="104"/>
  <c r="F25" i="104"/>
  <c r="G25" i="104"/>
  <c r="H25" i="104"/>
  <c r="I25" i="104"/>
  <c r="J25" i="104"/>
  <c r="K25" i="104"/>
  <c r="L25" i="104"/>
  <c r="M25" i="104"/>
  <c r="N25" i="104"/>
  <c r="O25" i="104"/>
  <c r="P25" i="104"/>
  <c r="Q25" i="104"/>
  <c r="R25" i="104"/>
  <c r="S25" i="104"/>
  <c r="T25" i="104"/>
  <c r="U25" i="104"/>
  <c r="V25" i="104"/>
  <c r="W25" i="104"/>
  <c r="X25" i="104"/>
  <c r="Y25" i="104"/>
  <c r="Z25" i="104"/>
  <c r="AA25" i="104"/>
  <c r="AB25" i="104"/>
  <c r="AC25" i="104"/>
  <c r="AD25" i="104"/>
  <c r="AE25" i="104"/>
  <c r="AF25" i="104"/>
  <c r="AG25" i="104"/>
  <c r="AH25" i="104"/>
  <c r="AI25" i="104"/>
  <c r="AJ25" i="104"/>
  <c r="AK25" i="104"/>
  <c r="AL25" i="104"/>
  <c r="AM25" i="104"/>
  <c r="AN25" i="104"/>
  <c r="AO25" i="104"/>
  <c r="AP25" i="104"/>
  <c r="AQ25" i="104"/>
  <c r="AR25" i="104"/>
  <c r="AS25" i="104"/>
  <c r="AT25" i="104"/>
  <c r="AU25" i="104"/>
  <c r="AV25" i="104"/>
  <c r="AW25" i="104"/>
  <c r="AX25" i="104"/>
  <c r="AY25" i="104"/>
  <c r="AZ25" i="104"/>
  <c r="BA25" i="104"/>
  <c r="BB25" i="104"/>
  <c r="BC25" i="104"/>
  <c r="BD25" i="104"/>
  <c r="C3" i="105"/>
  <c r="D3" i="105"/>
  <c r="E3" i="105"/>
  <c r="F3" i="105"/>
  <c r="F24" i="105" s="1"/>
  <c r="G3" i="105"/>
  <c r="H3" i="105"/>
  <c r="I3" i="105"/>
  <c r="J3" i="105"/>
  <c r="K3" i="105"/>
  <c r="L3" i="105"/>
  <c r="M3" i="105"/>
  <c r="N3" i="105"/>
  <c r="O3" i="105"/>
  <c r="P3" i="105"/>
  <c r="Q3" i="105"/>
  <c r="R3" i="105"/>
  <c r="S3" i="105"/>
  <c r="T3" i="105"/>
  <c r="U3" i="105"/>
  <c r="V3" i="105"/>
  <c r="W3" i="105"/>
  <c r="X3" i="105"/>
  <c r="Y3" i="105"/>
  <c r="Z3" i="105"/>
  <c r="AA3" i="105"/>
  <c r="AB3" i="105"/>
  <c r="AC3" i="105"/>
  <c r="AD3" i="105"/>
  <c r="AE3" i="105"/>
  <c r="AF3" i="105"/>
  <c r="AG3" i="105"/>
  <c r="AH3" i="105"/>
  <c r="AI3" i="105"/>
  <c r="AJ3" i="105"/>
  <c r="AK3" i="105"/>
  <c r="AL3" i="105"/>
  <c r="AM3" i="105"/>
  <c r="AN3" i="105"/>
  <c r="AO3" i="105"/>
  <c r="AP3" i="105"/>
  <c r="AQ3" i="105"/>
  <c r="AR3" i="105"/>
  <c r="AS3" i="105"/>
  <c r="AT3" i="105"/>
  <c r="AU3" i="105"/>
  <c r="AV3" i="105"/>
  <c r="AW3" i="105"/>
  <c r="AX3" i="105"/>
  <c r="AY3" i="105"/>
  <c r="AZ3" i="105"/>
  <c r="BA3" i="105"/>
  <c r="BB3" i="105"/>
  <c r="BC3" i="105"/>
  <c r="BD3" i="105"/>
  <c r="C4" i="105"/>
  <c r="D4" i="105"/>
  <c r="E4" i="105"/>
  <c r="F4" i="105"/>
  <c r="G4" i="105"/>
  <c r="H4" i="105"/>
  <c r="I4" i="105"/>
  <c r="J4" i="105"/>
  <c r="K4" i="105"/>
  <c r="L4" i="105"/>
  <c r="M4" i="105"/>
  <c r="N4" i="105"/>
  <c r="O4" i="105"/>
  <c r="P4" i="105"/>
  <c r="Q4" i="105"/>
  <c r="R4" i="105"/>
  <c r="S4" i="105"/>
  <c r="T4" i="105"/>
  <c r="U4" i="105"/>
  <c r="V4" i="105"/>
  <c r="W4" i="105"/>
  <c r="X4" i="105"/>
  <c r="Y4" i="105"/>
  <c r="Z4" i="105"/>
  <c r="AA4" i="105"/>
  <c r="AB4" i="105"/>
  <c r="AC4" i="105"/>
  <c r="AD4" i="105"/>
  <c r="AE4" i="105"/>
  <c r="AF4" i="105"/>
  <c r="AG4" i="105"/>
  <c r="AH4" i="105"/>
  <c r="AI4" i="105"/>
  <c r="AJ4" i="105"/>
  <c r="AK4" i="105"/>
  <c r="AL4" i="105"/>
  <c r="AM4" i="105"/>
  <c r="AN4" i="105"/>
  <c r="AO4" i="105"/>
  <c r="AP4" i="105"/>
  <c r="AQ4" i="105"/>
  <c r="AR4" i="105"/>
  <c r="AS4" i="105"/>
  <c r="AT4" i="105"/>
  <c r="AU4" i="105"/>
  <c r="AV4" i="105"/>
  <c r="AW4" i="105"/>
  <c r="AX4" i="105"/>
  <c r="AY4" i="105"/>
  <c r="AZ4" i="105"/>
  <c r="BA4" i="105"/>
  <c r="BB4" i="105"/>
  <c r="BC4" i="105"/>
  <c r="BD4" i="105"/>
  <c r="C24" i="105"/>
  <c r="D24" i="105"/>
  <c r="E24" i="105"/>
  <c r="G24" i="105"/>
  <c r="H24" i="105"/>
  <c r="I24" i="105"/>
  <c r="J24" i="105"/>
  <c r="K24" i="105"/>
  <c r="L24" i="105"/>
  <c r="M24" i="105"/>
  <c r="N24" i="105"/>
  <c r="O24" i="105"/>
  <c r="P24" i="105"/>
  <c r="Q24" i="105"/>
  <c r="R24" i="105"/>
  <c r="S24" i="105"/>
  <c r="T24" i="105"/>
  <c r="U24" i="105"/>
  <c r="V24" i="105"/>
  <c r="W24" i="105"/>
  <c r="X24" i="105"/>
  <c r="Y24" i="105"/>
  <c r="Z24" i="105"/>
  <c r="AA24" i="105"/>
  <c r="AB24" i="105"/>
  <c r="AC24" i="105"/>
  <c r="AD24" i="105"/>
  <c r="AE24" i="105"/>
  <c r="AF24" i="105"/>
  <c r="AG24" i="105"/>
  <c r="AH24" i="105"/>
  <c r="AI24" i="105"/>
  <c r="AJ24" i="105"/>
  <c r="AK24" i="105"/>
  <c r="AL24" i="105"/>
  <c r="AM24" i="105"/>
  <c r="AN24" i="105"/>
  <c r="AO24" i="105"/>
  <c r="AP24" i="105"/>
  <c r="AQ24" i="105"/>
  <c r="AR24" i="105"/>
  <c r="AS24" i="105"/>
  <c r="AT24" i="105"/>
  <c r="AU24" i="105"/>
  <c r="AV24" i="105"/>
  <c r="AW24" i="105"/>
  <c r="AX24" i="105"/>
  <c r="AY24" i="105"/>
  <c r="AZ24" i="105"/>
  <c r="BA24" i="105"/>
  <c r="BB24" i="105"/>
  <c r="BC24" i="105"/>
  <c r="BD24" i="105"/>
  <c r="C25" i="105"/>
  <c r="D25" i="105"/>
  <c r="E25" i="105"/>
  <c r="F25" i="105"/>
  <c r="G25" i="105"/>
  <c r="H25" i="105"/>
  <c r="I25" i="105"/>
  <c r="J25" i="105"/>
  <c r="K25" i="105"/>
  <c r="L25" i="105"/>
  <c r="M25" i="105"/>
  <c r="N25" i="105"/>
  <c r="O25" i="105"/>
  <c r="P25" i="105"/>
  <c r="Q25" i="105"/>
  <c r="R25" i="105"/>
  <c r="S25" i="105"/>
  <c r="T25" i="105"/>
  <c r="U25" i="105"/>
  <c r="V25" i="105"/>
  <c r="W25" i="105"/>
  <c r="X25" i="105"/>
  <c r="Y25" i="105"/>
  <c r="Z25" i="105"/>
  <c r="AA25" i="105"/>
  <c r="AB25" i="105"/>
  <c r="AC25" i="105"/>
  <c r="AD25" i="105"/>
  <c r="AE25" i="105"/>
  <c r="AF25" i="105"/>
  <c r="AG25" i="105"/>
  <c r="AH25" i="105"/>
  <c r="AI25" i="105"/>
  <c r="AJ25" i="105"/>
  <c r="AK25" i="105"/>
  <c r="AL25" i="105"/>
  <c r="AM25" i="105"/>
  <c r="AN25" i="105"/>
  <c r="AO25" i="105"/>
  <c r="AP25" i="105"/>
  <c r="AQ25" i="105"/>
  <c r="AR25" i="105"/>
  <c r="AS25" i="105"/>
  <c r="AT25" i="105"/>
  <c r="AU25" i="105"/>
  <c r="AV25" i="105"/>
  <c r="AW25" i="105"/>
  <c r="AX25" i="105"/>
  <c r="AY25" i="105"/>
  <c r="AZ25" i="105"/>
  <c r="BA25" i="105"/>
  <c r="BB25" i="105"/>
  <c r="BC25" i="105"/>
  <c r="BD25" i="105"/>
  <c r="C3" i="88"/>
  <c r="D3" i="88"/>
  <c r="E3" i="88"/>
  <c r="F3" i="88"/>
  <c r="G3" i="88"/>
  <c r="H3" i="88"/>
  <c r="I3" i="88"/>
  <c r="J3" i="88"/>
  <c r="K3" i="88"/>
  <c r="L3" i="88"/>
  <c r="M3" i="88"/>
  <c r="N3" i="88"/>
  <c r="O3" i="88"/>
  <c r="P3" i="88"/>
  <c r="Q3" i="88"/>
  <c r="R3" i="88"/>
  <c r="S3" i="88"/>
  <c r="T3" i="88"/>
  <c r="U3" i="88"/>
  <c r="V3" i="88"/>
  <c r="W3" i="88"/>
  <c r="X3" i="88"/>
  <c r="Y3" i="88"/>
  <c r="Z3" i="88"/>
  <c r="AA3" i="88"/>
  <c r="AB3" i="88"/>
  <c r="AC3" i="88"/>
  <c r="AD3" i="88"/>
  <c r="AE3" i="88"/>
  <c r="AF3" i="88"/>
  <c r="AG3" i="88"/>
  <c r="AH3" i="88"/>
  <c r="AI3" i="88"/>
  <c r="AJ3" i="88"/>
  <c r="AK3" i="88"/>
  <c r="AL3" i="88"/>
  <c r="AM3" i="88"/>
  <c r="AN3" i="88"/>
  <c r="AO3" i="88"/>
  <c r="AP3" i="88"/>
  <c r="AQ3" i="88"/>
  <c r="AR3" i="88"/>
  <c r="AS3" i="88"/>
  <c r="AT3" i="88"/>
  <c r="AU3" i="88"/>
  <c r="AV3" i="88"/>
  <c r="AW3" i="88"/>
  <c r="AX3" i="88"/>
  <c r="AY3" i="88"/>
  <c r="AZ3" i="88"/>
  <c r="BA3" i="88"/>
  <c r="BB3" i="88"/>
  <c r="BC3" i="88"/>
  <c r="BD3" i="88"/>
  <c r="C4" i="88"/>
  <c r="D4" i="88"/>
  <c r="E4" i="88"/>
  <c r="F4" i="88"/>
  <c r="G4" i="88"/>
  <c r="H4" i="88"/>
  <c r="I4" i="88"/>
  <c r="J4" i="88"/>
  <c r="K4" i="88"/>
  <c r="L4" i="88"/>
  <c r="M4" i="88"/>
  <c r="N4" i="88"/>
  <c r="O4" i="88"/>
  <c r="P4" i="88"/>
  <c r="Q4" i="88"/>
  <c r="R4" i="88"/>
  <c r="S4" i="88"/>
  <c r="T4" i="88"/>
  <c r="U4" i="88"/>
  <c r="V4" i="88"/>
  <c r="W4" i="88"/>
  <c r="X4" i="88"/>
  <c r="Y4" i="88"/>
  <c r="Z4" i="88"/>
  <c r="AA4" i="88"/>
  <c r="AB4" i="88"/>
  <c r="AC4" i="88"/>
  <c r="AD4" i="88"/>
  <c r="AE4" i="88"/>
  <c r="AF4" i="88"/>
  <c r="AG4" i="88"/>
  <c r="AH4" i="88"/>
  <c r="AI4" i="88"/>
  <c r="AJ4" i="88"/>
  <c r="AK4" i="88"/>
  <c r="AL4" i="88"/>
  <c r="AM4" i="88"/>
  <c r="AN4" i="88"/>
  <c r="AO4" i="88"/>
  <c r="AP4" i="88"/>
  <c r="AQ4" i="88"/>
  <c r="AR4" i="88"/>
  <c r="AS4" i="88"/>
  <c r="AT4" i="88"/>
  <c r="AU4" i="88"/>
  <c r="AV4" i="88"/>
  <c r="AW4" i="88"/>
  <c r="AX4" i="88"/>
  <c r="AY4" i="88"/>
  <c r="AZ4" i="88"/>
  <c r="BA4" i="88"/>
  <c r="BB4" i="88"/>
  <c r="BC4" i="88"/>
  <c r="BD4" i="88"/>
  <c r="C24" i="88"/>
  <c r="D24" i="88"/>
  <c r="E24" i="88"/>
  <c r="F24" i="88"/>
  <c r="G24" i="88"/>
  <c r="H24" i="88"/>
  <c r="I24" i="88"/>
  <c r="J24" i="88"/>
  <c r="K24" i="88"/>
  <c r="L24" i="88"/>
  <c r="M24" i="88"/>
  <c r="N24" i="88"/>
  <c r="O24" i="88"/>
  <c r="P24" i="88"/>
  <c r="Q24" i="88"/>
  <c r="R24" i="88"/>
  <c r="S24" i="88"/>
  <c r="T24" i="88"/>
  <c r="U24" i="88"/>
  <c r="V24" i="88"/>
  <c r="W24" i="88"/>
  <c r="X24" i="88"/>
  <c r="Y24" i="88"/>
  <c r="Z24" i="88"/>
  <c r="AA24" i="88"/>
  <c r="AB24" i="88"/>
  <c r="AC24" i="88"/>
  <c r="AD24" i="88"/>
  <c r="AE24" i="88"/>
  <c r="AF24" i="88"/>
  <c r="AG24" i="88"/>
  <c r="AH24" i="88"/>
  <c r="AI24" i="88"/>
  <c r="AJ24" i="88"/>
  <c r="AK24" i="88"/>
  <c r="AL24" i="88"/>
  <c r="AM24" i="88"/>
  <c r="AN24" i="88"/>
  <c r="AO24" i="88"/>
  <c r="AP24" i="88"/>
  <c r="AQ24" i="88"/>
  <c r="AR24" i="88"/>
  <c r="AS24" i="88"/>
  <c r="AT24" i="88"/>
  <c r="AU24" i="88"/>
  <c r="AV24" i="88"/>
  <c r="AW24" i="88"/>
  <c r="AX24" i="88"/>
  <c r="AY24" i="88"/>
  <c r="AZ24" i="88"/>
  <c r="BA24" i="88"/>
  <c r="BB24" i="88"/>
  <c r="BC24" i="88"/>
  <c r="BD24" i="88"/>
  <c r="C25" i="88"/>
  <c r="D25" i="88"/>
  <c r="E25" i="88"/>
  <c r="F25" i="88"/>
  <c r="G25" i="88"/>
  <c r="H25" i="88"/>
  <c r="I25" i="88"/>
  <c r="J25" i="88"/>
  <c r="K25" i="88"/>
  <c r="L25" i="88"/>
  <c r="M25" i="88"/>
  <c r="N25" i="88"/>
  <c r="O25" i="88"/>
  <c r="P25" i="88"/>
  <c r="Q25" i="88"/>
  <c r="R25" i="88"/>
  <c r="S25" i="88"/>
  <c r="T25" i="88"/>
  <c r="U25" i="88"/>
  <c r="V25" i="88"/>
  <c r="W25" i="88"/>
  <c r="X25" i="88"/>
  <c r="Y25" i="88"/>
  <c r="Z25" i="88"/>
  <c r="AA25" i="88"/>
  <c r="AB25" i="88"/>
  <c r="AC25" i="88"/>
  <c r="AD25" i="88"/>
  <c r="AE25" i="88"/>
  <c r="AF25" i="88"/>
  <c r="AG25" i="88"/>
  <c r="AH25" i="88"/>
  <c r="AI25" i="88"/>
  <c r="AJ25" i="88"/>
  <c r="AK25" i="88"/>
  <c r="AL25" i="88"/>
  <c r="AM25" i="88"/>
  <c r="AN25" i="88"/>
  <c r="AO25" i="88"/>
  <c r="AP25" i="88"/>
  <c r="AQ25" i="88"/>
  <c r="AR25" i="88"/>
  <c r="AS25" i="88"/>
  <c r="AT25" i="88"/>
  <c r="AU25" i="88"/>
  <c r="AV25" i="88"/>
  <c r="AW25" i="88"/>
  <c r="AX25" i="88"/>
  <c r="AY25" i="88"/>
  <c r="AZ25" i="88"/>
  <c r="BA25" i="88"/>
  <c r="BB25" i="88"/>
  <c r="BC25" i="88"/>
  <c r="BD25" i="88"/>
  <c r="C4" i="87"/>
  <c r="D4" i="87"/>
  <c r="E4" i="87"/>
  <c r="F4" i="87"/>
  <c r="F26" i="87" s="1"/>
  <c r="G4" i="87"/>
  <c r="H4" i="87"/>
  <c r="I4" i="87"/>
  <c r="J4" i="87"/>
  <c r="J26" i="87" s="1"/>
  <c r="K4" i="87"/>
  <c r="L4" i="87"/>
  <c r="M4" i="87"/>
  <c r="N4" i="87"/>
  <c r="N26" i="87" s="1"/>
  <c r="O4" i="87"/>
  <c r="P4" i="87"/>
  <c r="Q4" i="87"/>
  <c r="Q26" i="87" s="1"/>
  <c r="R4" i="87"/>
  <c r="R26" i="87" s="1"/>
  <c r="S4" i="87"/>
  <c r="T4" i="87"/>
  <c r="U4" i="87"/>
  <c r="U26" i="87" s="1"/>
  <c r="V4" i="87"/>
  <c r="V26" i="87" s="1"/>
  <c r="W4" i="87"/>
  <c r="X4" i="87"/>
  <c r="Y4" i="87"/>
  <c r="Y26" i="87" s="1"/>
  <c r="Z4" i="87"/>
  <c r="Z26" i="87" s="1"/>
  <c r="AA4" i="87"/>
  <c r="AB4" i="87"/>
  <c r="AC4" i="87"/>
  <c r="AC26" i="87" s="1"/>
  <c r="AD4" i="87"/>
  <c r="AD26" i="87" s="1"/>
  <c r="AE4" i="87"/>
  <c r="AF4" i="87"/>
  <c r="AG4" i="87"/>
  <c r="AG26" i="87" s="1"/>
  <c r="AH4" i="87"/>
  <c r="AH26" i="87" s="1"/>
  <c r="AI4" i="87"/>
  <c r="AJ4" i="87"/>
  <c r="AK4" i="87"/>
  <c r="AK26" i="87" s="1"/>
  <c r="AL4" i="87"/>
  <c r="AL26" i="87" s="1"/>
  <c r="AM4" i="87"/>
  <c r="AN4" i="87"/>
  <c r="AO4" i="87"/>
  <c r="AP4" i="87"/>
  <c r="AP26" i="87" s="1"/>
  <c r="AQ4" i="87"/>
  <c r="AR4" i="87"/>
  <c r="AS4" i="87"/>
  <c r="AT4" i="87"/>
  <c r="AT26" i="87" s="1"/>
  <c r="AU4" i="87"/>
  <c r="AV4" i="87"/>
  <c r="AW4" i="87"/>
  <c r="AW26" i="87" s="1"/>
  <c r="AX4" i="87"/>
  <c r="AX26" i="87" s="1"/>
  <c r="AY4" i="87"/>
  <c r="AZ4" i="87"/>
  <c r="BA4" i="87"/>
  <c r="BA26" i="87" s="1"/>
  <c r="BB4" i="87"/>
  <c r="BB26" i="87" s="1"/>
  <c r="BC4" i="87"/>
  <c r="BD4" i="87"/>
  <c r="C5" i="87"/>
  <c r="C27" i="87" s="1"/>
  <c r="D5" i="87"/>
  <c r="D27" i="87" s="1"/>
  <c r="E5" i="87"/>
  <c r="F5" i="87"/>
  <c r="F27" i="87" s="1"/>
  <c r="G5" i="87"/>
  <c r="G27" i="87" s="1"/>
  <c r="H5" i="87"/>
  <c r="I5" i="87"/>
  <c r="J5" i="87"/>
  <c r="J27" i="87" s="1"/>
  <c r="K5" i="87"/>
  <c r="K27" i="87" s="1"/>
  <c r="L5" i="87"/>
  <c r="L27" i="87" s="1"/>
  <c r="M5" i="87"/>
  <c r="N5" i="87"/>
  <c r="O5" i="87"/>
  <c r="O27" i="87" s="1"/>
  <c r="P5" i="87"/>
  <c r="P27" i="87" s="1"/>
  <c r="Q5" i="87"/>
  <c r="R5" i="87"/>
  <c r="S5" i="87"/>
  <c r="S27" i="87" s="1"/>
  <c r="T5" i="87"/>
  <c r="U5" i="87"/>
  <c r="V5" i="87"/>
  <c r="V27" i="87" s="1"/>
  <c r="W5" i="87"/>
  <c r="W27" i="87" s="1"/>
  <c r="X5" i="87"/>
  <c r="X27" i="87" s="1"/>
  <c r="Y5" i="87"/>
  <c r="Z5" i="87"/>
  <c r="Z27" i="87" s="1"/>
  <c r="AA5" i="87"/>
  <c r="AA27" i="87" s="1"/>
  <c r="AB5" i="87"/>
  <c r="AC5" i="87"/>
  <c r="AD5" i="87"/>
  <c r="AD27" i="87" s="1"/>
  <c r="AE5" i="87"/>
  <c r="AE27" i="87" s="1"/>
  <c r="AF5" i="87"/>
  <c r="AF27" i="87" s="1"/>
  <c r="AG5" i="87"/>
  <c r="AH5" i="87"/>
  <c r="AH27" i="87" s="1"/>
  <c r="AI5" i="87"/>
  <c r="AI27" i="87" s="1"/>
  <c r="AJ5" i="87"/>
  <c r="AK5" i="87"/>
  <c r="AL5" i="87"/>
  <c r="AL27" i="87" s="1"/>
  <c r="AM5" i="87"/>
  <c r="AM27" i="87" s="1"/>
  <c r="AN5" i="87"/>
  <c r="AN27" i="87" s="1"/>
  <c r="AO5" i="87"/>
  <c r="AP5" i="87"/>
  <c r="AP27" i="87" s="1"/>
  <c r="AQ5" i="87"/>
  <c r="AQ27" i="87" s="1"/>
  <c r="AR5" i="87"/>
  <c r="AS5" i="87"/>
  <c r="AT5" i="87"/>
  <c r="AU5" i="87"/>
  <c r="AU27" i="87" s="1"/>
  <c r="AV5" i="87"/>
  <c r="AV27" i="87" s="1"/>
  <c r="AW5" i="87"/>
  <c r="AX5" i="87"/>
  <c r="AY5" i="87"/>
  <c r="AY27" i="87" s="1"/>
  <c r="AZ5" i="87"/>
  <c r="AZ27" i="87" s="1"/>
  <c r="BA5" i="87"/>
  <c r="BB5" i="87"/>
  <c r="BB27" i="87" s="1"/>
  <c r="BC5" i="87"/>
  <c r="BC27" i="87" s="1"/>
  <c r="BD5" i="87"/>
  <c r="C26" i="87"/>
  <c r="D26" i="87"/>
  <c r="E26" i="87"/>
  <c r="G26" i="87"/>
  <c r="H26" i="87"/>
  <c r="I26" i="87"/>
  <c r="K26" i="87"/>
  <c r="L26" i="87"/>
  <c r="M26" i="87"/>
  <c r="O26" i="87"/>
  <c r="P26" i="87"/>
  <c r="S26" i="87"/>
  <c r="T26" i="87"/>
  <c r="W26" i="87"/>
  <c r="X26" i="87"/>
  <c r="AA26" i="87"/>
  <c r="AB26" i="87"/>
  <c r="AE26" i="87"/>
  <c r="AF26" i="87"/>
  <c r="AI26" i="87"/>
  <c r="AJ26" i="87"/>
  <c r="AM26" i="87"/>
  <c r="AN26" i="87"/>
  <c r="AO26" i="87"/>
  <c r="AQ26" i="87"/>
  <c r="AR26" i="87"/>
  <c r="AS26" i="87"/>
  <c r="AU26" i="87"/>
  <c r="AV26" i="87"/>
  <c r="AY26" i="87"/>
  <c r="AZ26" i="87"/>
  <c r="BC26" i="87"/>
  <c r="BD26" i="87"/>
  <c r="E27" i="87"/>
  <c r="H27" i="87"/>
  <c r="I27" i="87"/>
  <c r="M27" i="87"/>
  <c r="N27" i="87"/>
  <c r="Q27" i="87"/>
  <c r="R27" i="87"/>
  <c r="T27" i="87"/>
  <c r="U27" i="87"/>
  <c r="Y27" i="87"/>
  <c r="AB27" i="87"/>
  <c r="AC27" i="87"/>
  <c r="AG27" i="87"/>
  <c r="AJ27" i="87"/>
  <c r="AK27" i="87"/>
  <c r="AO27" i="87"/>
  <c r="AR27" i="87"/>
  <c r="AS27" i="87"/>
  <c r="AT27" i="87"/>
  <c r="AW27" i="87"/>
  <c r="AX27" i="87"/>
  <c r="BA27" i="87"/>
  <c r="BD27" i="87"/>
  <c r="C4" i="102"/>
  <c r="D4" i="102"/>
  <c r="E4" i="102"/>
  <c r="F4" i="102"/>
  <c r="G4" i="102"/>
  <c r="H4" i="102"/>
  <c r="I4" i="102"/>
  <c r="J4" i="102"/>
  <c r="K4" i="102"/>
  <c r="L4" i="102"/>
  <c r="M4" i="102"/>
  <c r="N4" i="102"/>
  <c r="O4" i="102"/>
  <c r="P4" i="102"/>
  <c r="Q4" i="102"/>
  <c r="R4" i="102"/>
  <c r="S4" i="102"/>
  <c r="T4" i="102"/>
  <c r="U4" i="102"/>
  <c r="V4" i="102"/>
  <c r="W4" i="102"/>
  <c r="X4" i="102"/>
  <c r="Y4" i="102"/>
  <c r="Z4" i="102"/>
  <c r="AA4" i="102"/>
  <c r="AB4" i="102"/>
  <c r="AC4" i="102"/>
  <c r="AD4" i="102"/>
  <c r="AE4" i="102"/>
  <c r="AF4" i="102"/>
  <c r="AG4" i="102"/>
  <c r="AH4" i="102"/>
  <c r="AI4" i="102"/>
  <c r="AJ4" i="102"/>
  <c r="AK4" i="102"/>
  <c r="AL4" i="102"/>
  <c r="AM4" i="102"/>
  <c r="AN4" i="102"/>
  <c r="AO4" i="102"/>
  <c r="AP4" i="102"/>
  <c r="AQ4" i="102"/>
  <c r="AR4" i="102"/>
  <c r="AS4" i="102"/>
  <c r="AT4" i="102"/>
  <c r="AU4" i="102"/>
  <c r="AV4" i="102"/>
  <c r="AW4" i="102"/>
  <c r="AX4" i="102"/>
  <c r="AY4" i="102"/>
  <c r="AZ4" i="102"/>
  <c r="BA4" i="102"/>
  <c r="BB4" i="102"/>
  <c r="BC4" i="102"/>
  <c r="BD4" i="102"/>
  <c r="C5" i="102"/>
  <c r="D5" i="102"/>
  <c r="E5" i="102"/>
  <c r="F5" i="102"/>
  <c r="G5" i="102"/>
  <c r="H5" i="102"/>
  <c r="I5" i="102"/>
  <c r="J5" i="102"/>
  <c r="K5" i="102"/>
  <c r="L5" i="102"/>
  <c r="M5" i="102"/>
  <c r="N5" i="102"/>
  <c r="O5" i="102"/>
  <c r="P5" i="102"/>
  <c r="Q5" i="102"/>
  <c r="R5" i="102"/>
  <c r="S5" i="102"/>
  <c r="T5" i="102"/>
  <c r="U5" i="102"/>
  <c r="V5" i="102"/>
  <c r="W5" i="102"/>
  <c r="X5" i="102"/>
  <c r="Y5" i="102"/>
  <c r="Z5" i="102"/>
  <c r="AA5" i="102"/>
  <c r="AB5" i="102"/>
  <c r="AC5" i="102"/>
  <c r="AD5" i="102"/>
  <c r="AE5" i="102"/>
  <c r="AF5" i="102"/>
  <c r="AG5" i="102"/>
  <c r="AH5" i="102"/>
  <c r="AI5" i="102"/>
  <c r="AJ5" i="102"/>
  <c r="AK5" i="102"/>
  <c r="AL5" i="102"/>
  <c r="AM5" i="102"/>
  <c r="AN5" i="102"/>
  <c r="AO5" i="102"/>
  <c r="AP5" i="102"/>
  <c r="AQ5" i="102"/>
  <c r="AR5" i="102"/>
  <c r="AS5" i="102"/>
  <c r="AT5" i="102"/>
  <c r="AU5" i="102"/>
  <c r="AV5" i="102"/>
  <c r="AW5" i="102"/>
  <c r="AX5" i="102"/>
  <c r="AY5" i="102"/>
  <c r="AZ5" i="102"/>
  <c r="BA5" i="102"/>
  <c r="BB5" i="102"/>
  <c r="BC5" i="102"/>
  <c r="BD5" i="102"/>
  <c r="C26" i="102"/>
  <c r="D26" i="102"/>
  <c r="E26" i="102"/>
  <c r="F26" i="102"/>
  <c r="G26" i="102"/>
  <c r="H26" i="102"/>
  <c r="I26" i="102"/>
  <c r="J26" i="102"/>
  <c r="K26" i="102"/>
  <c r="L26" i="102"/>
  <c r="M26" i="102"/>
  <c r="N26" i="102"/>
  <c r="O26" i="102"/>
  <c r="P26" i="102"/>
  <c r="Q26" i="102"/>
  <c r="R26" i="102"/>
  <c r="S26" i="102"/>
  <c r="T26" i="102"/>
  <c r="U26" i="102"/>
  <c r="V26" i="102"/>
  <c r="W26" i="102"/>
  <c r="X26" i="102"/>
  <c r="Y26" i="102"/>
  <c r="Z26" i="102"/>
  <c r="AA26" i="102"/>
  <c r="AB26" i="102"/>
  <c r="AC26" i="102"/>
  <c r="AD26" i="102"/>
  <c r="AE26" i="102"/>
  <c r="AF26" i="102"/>
  <c r="AG26" i="102"/>
  <c r="AH26" i="102"/>
  <c r="AI26" i="102"/>
  <c r="AJ26" i="102"/>
  <c r="AK26" i="102"/>
  <c r="AL26" i="102"/>
  <c r="AM26" i="102"/>
  <c r="AN26" i="102"/>
  <c r="AO26" i="102"/>
  <c r="AP26" i="102"/>
  <c r="AQ26" i="102"/>
  <c r="AR26" i="102"/>
  <c r="AS26" i="102"/>
  <c r="AT26" i="102"/>
  <c r="AU26" i="102"/>
  <c r="AV26" i="102"/>
  <c r="AW26" i="102"/>
  <c r="AX26" i="102"/>
  <c r="AY26" i="102"/>
  <c r="AZ26" i="102"/>
  <c r="BA26" i="102"/>
  <c r="BB26" i="102"/>
  <c r="BC26" i="102"/>
  <c r="BD26" i="102"/>
  <c r="C27" i="102"/>
  <c r="D27" i="102"/>
  <c r="E27" i="102"/>
  <c r="F27" i="102"/>
  <c r="G27" i="102"/>
  <c r="H27" i="102"/>
  <c r="I27" i="102"/>
  <c r="J27" i="102"/>
  <c r="K27" i="102"/>
  <c r="L27" i="102"/>
  <c r="M27" i="102"/>
  <c r="N27" i="102"/>
  <c r="O27" i="102"/>
  <c r="P27" i="102"/>
  <c r="Q27" i="102"/>
  <c r="R27" i="102"/>
  <c r="S27" i="102"/>
  <c r="T27" i="102"/>
  <c r="U27" i="102"/>
  <c r="V27" i="102"/>
  <c r="W27" i="102"/>
  <c r="X27" i="102"/>
  <c r="Y27" i="102"/>
  <c r="Z27" i="102"/>
  <c r="AA27" i="102"/>
  <c r="AB27" i="102"/>
  <c r="AC27" i="102"/>
  <c r="AD27" i="102"/>
  <c r="AE27" i="102"/>
  <c r="AF27" i="102"/>
  <c r="AG27" i="102"/>
  <c r="AH27" i="102"/>
  <c r="AI27" i="102"/>
  <c r="AJ27" i="102"/>
  <c r="AK27" i="102"/>
  <c r="AL27" i="102"/>
  <c r="AM27" i="102"/>
  <c r="AN27" i="102"/>
  <c r="AO27" i="102"/>
  <c r="AP27" i="102"/>
  <c r="AQ27" i="102"/>
  <c r="AR27" i="102"/>
  <c r="AS27" i="102"/>
  <c r="AT27" i="102"/>
  <c r="AU27" i="102"/>
  <c r="AV27" i="102"/>
  <c r="AW27" i="102"/>
  <c r="AX27" i="102"/>
  <c r="AY27" i="102"/>
  <c r="AZ27" i="102"/>
  <c r="BA27" i="102"/>
  <c r="BB27" i="102"/>
  <c r="BC27" i="102"/>
  <c r="BD27" i="102"/>
  <c r="C4" i="103"/>
  <c r="D4" i="103"/>
  <c r="E4" i="103"/>
  <c r="F4" i="103"/>
  <c r="G4" i="103"/>
  <c r="H4" i="103"/>
  <c r="I4" i="103"/>
  <c r="J4" i="103"/>
  <c r="K4" i="103"/>
  <c r="L4" i="103"/>
  <c r="M4" i="103"/>
  <c r="N4" i="103"/>
  <c r="O4" i="103"/>
  <c r="P4" i="103"/>
  <c r="Q4" i="103"/>
  <c r="R4" i="103"/>
  <c r="S4" i="103"/>
  <c r="T4" i="103"/>
  <c r="U4" i="103"/>
  <c r="V4" i="103"/>
  <c r="W4" i="103"/>
  <c r="X4" i="103"/>
  <c r="Y4" i="103"/>
  <c r="Z4" i="103"/>
  <c r="AA4" i="103"/>
  <c r="AB4" i="103"/>
  <c r="AC4" i="103"/>
  <c r="AD4" i="103"/>
  <c r="AE4" i="103"/>
  <c r="AF4" i="103"/>
  <c r="AG4" i="103"/>
  <c r="AH4" i="103"/>
  <c r="AI4" i="103"/>
  <c r="AJ4" i="103"/>
  <c r="AK4" i="103"/>
  <c r="AL4" i="103"/>
  <c r="AM4" i="103"/>
  <c r="AN4" i="103"/>
  <c r="AO4" i="103"/>
  <c r="AP4" i="103"/>
  <c r="AQ4" i="103"/>
  <c r="AR4" i="103"/>
  <c r="AS4" i="103"/>
  <c r="AT4" i="103"/>
  <c r="AU4" i="103"/>
  <c r="AV4" i="103"/>
  <c r="AW4" i="103"/>
  <c r="AX4" i="103"/>
  <c r="AY4" i="103"/>
  <c r="AZ4" i="103"/>
  <c r="BA4" i="103"/>
  <c r="BB4" i="103"/>
  <c r="BC4" i="103"/>
  <c r="BD4" i="103"/>
  <c r="C5" i="103"/>
  <c r="D5" i="103"/>
  <c r="E5" i="103"/>
  <c r="F5" i="103"/>
  <c r="G5" i="103"/>
  <c r="H5" i="103"/>
  <c r="I5" i="103"/>
  <c r="J5" i="103"/>
  <c r="K5" i="103"/>
  <c r="L5" i="103"/>
  <c r="M5" i="103"/>
  <c r="N5" i="103"/>
  <c r="O5" i="103"/>
  <c r="P5" i="103"/>
  <c r="Q5" i="103"/>
  <c r="R5" i="103"/>
  <c r="S5" i="103"/>
  <c r="T5" i="103"/>
  <c r="U5" i="103"/>
  <c r="V5" i="103"/>
  <c r="W5" i="103"/>
  <c r="X5" i="103"/>
  <c r="Y5" i="103"/>
  <c r="Z5" i="103"/>
  <c r="AA5" i="103"/>
  <c r="AB5" i="103"/>
  <c r="AC5" i="103"/>
  <c r="AD5" i="103"/>
  <c r="AE5" i="103"/>
  <c r="AF5" i="103"/>
  <c r="AG5" i="103"/>
  <c r="AH5" i="103"/>
  <c r="AI5" i="103"/>
  <c r="AJ5" i="103"/>
  <c r="AK5" i="103"/>
  <c r="AL5" i="103"/>
  <c r="AM5" i="103"/>
  <c r="AN5" i="103"/>
  <c r="AO5" i="103"/>
  <c r="AP5" i="103"/>
  <c r="AQ5" i="103"/>
  <c r="AR5" i="103"/>
  <c r="AS5" i="103"/>
  <c r="AT5" i="103"/>
  <c r="AU5" i="103"/>
  <c r="AV5" i="103"/>
  <c r="AW5" i="103"/>
  <c r="AX5" i="103"/>
  <c r="AY5" i="103"/>
  <c r="AZ5" i="103"/>
  <c r="BA5" i="103"/>
  <c r="BB5" i="103"/>
  <c r="BC5" i="103"/>
  <c r="BD5" i="103"/>
  <c r="C26" i="103"/>
  <c r="D26" i="103"/>
  <c r="E26" i="103"/>
  <c r="F26" i="103"/>
  <c r="G26" i="103"/>
  <c r="H26" i="103"/>
  <c r="I26" i="103"/>
  <c r="J26" i="103"/>
  <c r="K26" i="103"/>
  <c r="L26" i="103"/>
  <c r="M26" i="103"/>
  <c r="N26" i="103"/>
  <c r="O26" i="103"/>
  <c r="P26" i="103"/>
  <c r="Q26" i="103"/>
  <c r="R26" i="103"/>
  <c r="S26" i="103"/>
  <c r="T26" i="103"/>
  <c r="U26" i="103"/>
  <c r="V26" i="103"/>
  <c r="W26" i="103"/>
  <c r="X26" i="103"/>
  <c r="Y26" i="103"/>
  <c r="Z26" i="103"/>
  <c r="AA26" i="103"/>
  <c r="AB26" i="103"/>
  <c r="AC26" i="103"/>
  <c r="AD26" i="103"/>
  <c r="AE26" i="103"/>
  <c r="AF26" i="103"/>
  <c r="AG26" i="103"/>
  <c r="AH26" i="103"/>
  <c r="AI26" i="103"/>
  <c r="AJ26" i="103"/>
  <c r="AK26" i="103"/>
  <c r="AL26" i="103"/>
  <c r="AM26" i="103"/>
  <c r="AN26" i="103"/>
  <c r="AO26" i="103"/>
  <c r="AP26" i="103"/>
  <c r="AQ26" i="103"/>
  <c r="AR26" i="103"/>
  <c r="AS26" i="103"/>
  <c r="AT26" i="103"/>
  <c r="AU26" i="103"/>
  <c r="AV26" i="103"/>
  <c r="AW26" i="103"/>
  <c r="AX26" i="103"/>
  <c r="AY26" i="103"/>
  <c r="AZ26" i="103"/>
  <c r="BA26" i="103"/>
  <c r="BB26" i="103"/>
  <c r="BC26" i="103"/>
  <c r="BD26" i="103"/>
  <c r="C27" i="103"/>
  <c r="D27" i="103"/>
  <c r="E27" i="103"/>
  <c r="F27" i="103"/>
  <c r="G27" i="103"/>
  <c r="H27" i="103"/>
  <c r="I27" i="103"/>
  <c r="J27" i="103"/>
  <c r="K27" i="103"/>
  <c r="L27" i="103"/>
  <c r="M27" i="103"/>
  <c r="N27" i="103"/>
  <c r="O27" i="103"/>
  <c r="P27" i="103"/>
  <c r="Q27" i="103"/>
  <c r="R27" i="103"/>
  <c r="S27" i="103"/>
  <c r="T27" i="103"/>
  <c r="U27" i="103"/>
  <c r="V27" i="103"/>
  <c r="W27" i="103"/>
  <c r="X27" i="103"/>
  <c r="Y27" i="103"/>
  <c r="Z27" i="103"/>
  <c r="AA27" i="103"/>
  <c r="AB27" i="103"/>
  <c r="AC27" i="103"/>
  <c r="AD27" i="103"/>
  <c r="AE27" i="103"/>
  <c r="AF27" i="103"/>
  <c r="AG27" i="103"/>
  <c r="AH27" i="103"/>
  <c r="AI27" i="103"/>
  <c r="AJ27" i="103"/>
  <c r="AK27" i="103"/>
  <c r="AL27" i="103"/>
  <c r="AM27" i="103"/>
  <c r="AN27" i="103"/>
  <c r="AO27" i="103"/>
  <c r="AP27" i="103"/>
  <c r="AQ27" i="103"/>
  <c r="AR27" i="103"/>
  <c r="AS27" i="103"/>
  <c r="AT27" i="103"/>
  <c r="AU27" i="103"/>
  <c r="AV27" i="103"/>
  <c r="AW27" i="103"/>
  <c r="AX27" i="103"/>
  <c r="AY27" i="103"/>
  <c r="AZ27" i="103"/>
  <c r="BA27" i="103"/>
  <c r="BB27" i="103"/>
  <c r="BC27" i="103"/>
  <c r="BD27" i="103"/>
  <c r="C4" i="51"/>
  <c r="D4" i="51"/>
  <c r="E4" i="51"/>
  <c r="F4" i="51"/>
  <c r="G4" i="51"/>
  <c r="H4" i="51"/>
  <c r="I4" i="51"/>
  <c r="J4" i="51"/>
  <c r="K4" i="51"/>
  <c r="L4" i="51"/>
  <c r="M4" i="51"/>
  <c r="N4" i="51"/>
  <c r="O4" i="51"/>
  <c r="P4" i="51"/>
  <c r="Q4" i="51"/>
  <c r="R4" i="51"/>
  <c r="S4" i="51"/>
  <c r="T4" i="51"/>
  <c r="U4" i="51"/>
  <c r="V4" i="51"/>
  <c r="W4" i="51"/>
  <c r="X4" i="51"/>
  <c r="Y4" i="51"/>
  <c r="Z4" i="51"/>
  <c r="AA4" i="51"/>
  <c r="AB4" i="51"/>
  <c r="AC4" i="51"/>
  <c r="AD4" i="51"/>
  <c r="AE4" i="51"/>
  <c r="AF4" i="51"/>
  <c r="AG4" i="51"/>
  <c r="AH4" i="51"/>
  <c r="AI4" i="51"/>
  <c r="AJ4" i="51"/>
  <c r="AK4" i="51"/>
  <c r="AL4" i="51"/>
  <c r="AM4" i="51"/>
  <c r="AN4" i="51"/>
  <c r="AO4" i="51"/>
  <c r="AP4" i="51"/>
  <c r="AQ4" i="51"/>
  <c r="AR4" i="51"/>
  <c r="AS4" i="51"/>
  <c r="AT4" i="51"/>
  <c r="AU4" i="51"/>
  <c r="AV4" i="51"/>
  <c r="AW4" i="51"/>
  <c r="AX4" i="51"/>
  <c r="AY4" i="51"/>
  <c r="AZ4" i="51"/>
  <c r="BA4" i="51"/>
  <c r="BB4" i="51"/>
  <c r="BC4" i="51"/>
  <c r="BD4" i="51"/>
  <c r="C5" i="51"/>
  <c r="D5" i="51"/>
  <c r="E5" i="51"/>
  <c r="F5" i="51"/>
  <c r="G5" i="51"/>
  <c r="H5" i="51"/>
  <c r="I5" i="51"/>
  <c r="J5" i="51"/>
  <c r="K5" i="51"/>
  <c r="L5" i="51"/>
  <c r="M5" i="51"/>
  <c r="N5" i="51"/>
  <c r="O5" i="51"/>
  <c r="P5" i="51"/>
  <c r="Q5" i="51"/>
  <c r="R5" i="51"/>
  <c r="S5" i="51"/>
  <c r="T5" i="51"/>
  <c r="U5" i="51"/>
  <c r="V5" i="51"/>
  <c r="W5" i="51"/>
  <c r="X5" i="51"/>
  <c r="Y5" i="51"/>
  <c r="Z5" i="51"/>
  <c r="AA5" i="51"/>
  <c r="AB5" i="51"/>
  <c r="AC5" i="51"/>
  <c r="AD5" i="51"/>
  <c r="AE5" i="51"/>
  <c r="AF5" i="51"/>
  <c r="AG5" i="51"/>
  <c r="AH5" i="51"/>
  <c r="AI5" i="51"/>
  <c r="AJ5" i="51"/>
  <c r="AK5" i="51"/>
  <c r="AL5" i="51"/>
  <c r="AM5" i="51"/>
  <c r="AN5" i="51"/>
  <c r="AO5" i="51"/>
  <c r="AP5" i="51"/>
  <c r="AQ5" i="51"/>
  <c r="AR5" i="51"/>
  <c r="AS5" i="51"/>
  <c r="AT5" i="51"/>
  <c r="AU5" i="51"/>
  <c r="AV5" i="51"/>
  <c r="AW5" i="51"/>
  <c r="AX5" i="51"/>
  <c r="AY5" i="51"/>
  <c r="AZ5" i="51"/>
  <c r="BA5" i="51"/>
  <c r="BB5" i="51"/>
  <c r="BC5" i="51"/>
  <c r="BD5" i="51"/>
  <c r="M7" i="51"/>
  <c r="M29" i="51" s="1"/>
  <c r="C26" i="51"/>
  <c r="D26" i="51"/>
  <c r="E26" i="51"/>
  <c r="F26" i="51"/>
  <c r="G26" i="51"/>
  <c r="H26" i="51"/>
  <c r="I26" i="51"/>
  <c r="J26" i="51"/>
  <c r="K26" i="51"/>
  <c r="L26" i="51"/>
  <c r="M26" i="51"/>
  <c r="N26" i="51"/>
  <c r="O26" i="51"/>
  <c r="P26" i="51"/>
  <c r="Q26" i="51"/>
  <c r="R26" i="51"/>
  <c r="S26" i="51"/>
  <c r="T26" i="51"/>
  <c r="U26" i="51"/>
  <c r="V26" i="51"/>
  <c r="W26" i="51"/>
  <c r="X26" i="51"/>
  <c r="Y26" i="51"/>
  <c r="Z26" i="51"/>
  <c r="AA26" i="51"/>
  <c r="AB26" i="51"/>
  <c r="AC26" i="51"/>
  <c r="AD26" i="51"/>
  <c r="AE26" i="51"/>
  <c r="AF26" i="51"/>
  <c r="AG26" i="51"/>
  <c r="AH26" i="51"/>
  <c r="AI26" i="51"/>
  <c r="AJ26" i="51"/>
  <c r="AK26" i="51"/>
  <c r="AL26" i="51"/>
  <c r="AM26" i="51"/>
  <c r="AN26" i="51"/>
  <c r="AO26" i="51"/>
  <c r="AP26" i="51"/>
  <c r="AQ26" i="51"/>
  <c r="AR26" i="51"/>
  <c r="AS26" i="51"/>
  <c r="AT26" i="51"/>
  <c r="AU26" i="51"/>
  <c r="AV26" i="51"/>
  <c r="AW26" i="51"/>
  <c r="AX26" i="51"/>
  <c r="AY26" i="51"/>
  <c r="AZ26" i="51"/>
  <c r="BA26" i="51"/>
  <c r="BB26" i="51"/>
  <c r="BC26" i="51"/>
  <c r="BD26" i="51"/>
  <c r="C27" i="51"/>
  <c r="D27" i="51"/>
  <c r="E27" i="51"/>
  <c r="F27" i="51"/>
  <c r="G27" i="51"/>
  <c r="H27" i="51"/>
  <c r="I27" i="51"/>
  <c r="J27" i="51"/>
  <c r="K27" i="51"/>
  <c r="L27" i="51"/>
  <c r="M27" i="51"/>
  <c r="N27" i="51"/>
  <c r="O27" i="51"/>
  <c r="P27" i="51"/>
  <c r="Q27" i="51"/>
  <c r="R27" i="51"/>
  <c r="S27" i="51"/>
  <c r="T27" i="51"/>
  <c r="U27" i="51"/>
  <c r="V27" i="51"/>
  <c r="W27" i="51"/>
  <c r="X27" i="51"/>
  <c r="Y27" i="51"/>
  <c r="Z27" i="51"/>
  <c r="AA27" i="51"/>
  <c r="AB27" i="51"/>
  <c r="AC27" i="51"/>
  <c r="AD27" i="51"/>
  <c r="AE27" i="51"/>
  <c r="AF27" i="51"/>
  <c r="AG27" i="51"/>
  <c r="AH27" i="51"/>
  <c r="AI27" i="51"/>
  <c r="AJ27" i="51"/>
  <c r="AK27" i="51"/>
  <c r="AL27" i="51"/>
  <c r="AM27" i="51"/>
  <c r="AN27" i="51"/>
  <c r="AO27" i="51"/>
  <c r="AP27" i="51"/>
  <c r="AQ27" i="51"/>
  <c r="AR27" i="51"/>
  <c r="AS27" i="51"/>
  <c r="AT27" i="51"/>
  <c r="AU27" i="51"/>
  <c r="AV27" i="51"/>
  <c r="AW27" i="51"/>
  <c r="AX27" i="51"/>
  <c r="AY27" i="51"/>
  <c r="AZ27" i="51"/>
  <c r="BA27" i="51"/>
  <c r="BB27" i="51"/>
  <c r="BC27" i="51"/>
  <c r="BD27" i="51"/>
  <c r="C3" i="109"/>
  <c r="D3" i="109"/>
  <c r="E3" i="109"/>
  <c r="F3" i="109"/>
  <c r="G3" i="109"/>
  <c r="H3" i="109"/>
  <c r="I3" i="109"/>
  <c r="J3" i="109"/>
  <c r="K3" i="109"/>
  <c r="L3" i="109"/>
  <c r="M3" i="109"/>
  <c r="N3" i="109"/>
  <c r="C4" i="109"/>
  <c r="D4" i="109"/>
  <c r="E4" i="109"/>
  <c r="F4" i="109"/>
  <c r="G4" i="109"/>
  <c r="H4" i="109"/>
  <c r="I4" i="109"/>
  <c r="J4" i="109"/>
  <c r="K4" i="109"/>
  <c r="L4" i="109"/>
  <c r="M4" i="109"/>
  <c r="N4" i="109"/>
  <c r="C24" i="109"/>
  <c r="D24" i="109"/>
  <c r="E24" i="109"/>
  <c r="F24" i="109"/>
  <c r="G24" i="109"/>
  <c r="H24" i="109"/>
  <c r="I24" i="109"/>
  <c r="J24" i="109"/>
  <c r="K24" i="109"/>
  <c r="L24" i="109"/>
  <c r="M24" i="109"/>
  <c r="N24" i="109"/>
  <c r="C25" i="109"/>
  <c r="D25" i="109"/>
  <c r="E25" i="109"/>
  <c r="F25" i="109"/>
  <c r="G25" i="109"/>
  <c r="H25" i="109"/>
  <c r="I25" i="109"/>
  <c r="J25" i="109"/>
  <c r="K25" i="109"/>
  <c r="L25" i="109"/>
  <c r="M25" i="109"/>
  <c r="N25" i="109"/>
  <c r="C3" i="111"/>
  <c r="D3" i="111"/>
  <c r="E3" i="111"/>
  <c r="F3" i="111"/>
  <c r="G3" i="111"/>
  <c r="H3" i="111"/>
  <c r="I3" i="111"/>
  <c r="J3" i="111"/>
  <c r="K3" i="111"/>
  <c r="L3" i="111"/>
  <c r="M3" i="111"/>
  <c r="N3" i="111"/>
  <c r="C4" i="111"/>
  <c r="D4" i="111"/>
  <c r="E4" i="111"/>
  <c r="F4" i="111"/>
  <c r="G4" i="111"/>
  <c r="H4" i="111"/>
  <c r="I4" i="111"/>
  <c r="J4" i="111"/>
  <c r="K4" i="111"/>
  <c r="L4" i="111"/>
  <c r="M4" i="111"/>
  <c r="N4" i="111"/>
  <c r="C24" i="111"/>
  <c r="D24" i="111"/>
  <c r="E24" i="111"/>
  <c r="F24" i="111"/>
  <c r="G24" i="111"/>
  <c r="H24" i="111"/>
  <c r="I24" i="111"/>
  <c r="J24" i="111"/>
  <c r="K24" i="111"/>
  <c r="L24" i="111"/>
  <c r="M24" i="111"/>
  <c r="N24" i="111"/>
  <c r="C25" i="111"/>
  <c r="D25" i="111"/>
  <c r="E25" i="111"/>
  <c r="F25" i="111"/>
  <c r="G25" i="111"/>
  <c r="H25" i="111"/>
  <c r="I25" i="111"/>
  <c r="J25" i="111"/>
  <c r="K25" i="111"/>
  <c r="L25" i="111"/>
  <c r="M25" i="111"/>
  <c r="N25" i="111"/>
  <c r="M3" i="108"/>
  <c r="N3" i="108"/>
  <c r="M4" i="108"/>
  <c r="N4" i="108"/>
  <c r="M24" i="108"/>
  <c r="N24" i="108"/>
  <c r="M25" i="108"/>
  <c r="N25" i="108"/>
  <c r="C3" i="108"/>
  <c r="D3" i="108"/>
  <c r="E3" i="108"/>
  <c r="F3" i="108"/>
  <c r="G3" i="108"/>
  <c r="H3" i="108"/>
  <c r="I3" i="108"/>
  <c r="J3" i="108"/>
  <c r="K3" i="108"/>
  <c r="L3" i="108"/>
  <c r="C4" i="108"/>
  <c r="D4" i="108"/>
  <c r="E4" i="108"/>
  <c r="F4" i="108"/>
  <c r="G4" i="108"/>
  <c r="H4" i="108"/>
  <c r="I4" i="108"/>
  <c r="J4" i="108"/>
  <c r="K4" i="108"/>
  <c r="L4" i="108"/>
  <c r="C24" i="108"/>
  <c r="D24" i="108"/>
  <c r="E24" i="108"/>
  <c r="F24" i="108"/>
  <c r="G24" i="108"/>
  <c r="H24" i="108"/>
  <c r="I24" i="108"/>
  <c r="J24" i="108"/>
  <c r="K24" i="108"/>
  <c r="L24" i="108"/>
  <c r="C25" i="108"/>
  <c r="D25" i="108"/>
  <c r="E25" i="108"/>
  <c r="F25" i="108"/>
  <c r="G25" i="108"/>
  <c r="H25" i="108"/>
  <c r="I25" i="108"/>
  <c r="J25" i="108"/>
  <c r="K25" i="108"/>
  <c r="L25" i="108"/>
  <c r="N3" i="110"/>
  <c r="N4" i="110"/>
  <c r="N24" i="110"/>
  <c r="N25" i="110"/>
  <c r="C3" i="110"/>
  <c r="D3" i="110"/>
  <c r="E3" i="110"/>
  <c r="F3" i="110"/>
  <c r="F24" i="110" s="1"/>
  <c r="G3" i="110"/>
  <c r="H3" i="110"/>
  <c r="I3" i="110"/>
  <c r="J3" i="110"/>
  <c r="J24" i="110" s="1"/>
  <c r="K3" i="110"/>
  <c r="L3" i="110"/>
  <c r="M3" i="110"/>
  <c r="C4" i="110"/>
  <c r="C25" i="110" s="1"/>
  <c r="D4" i="110"/>
  <c r="E4" i="110"/>
  <c r="F4" i="110"/>
  <c r="G4" i="110"/>
  <c r="G25" i="110" s="1"/>
  <c r="H4" i="110"/>
  <c r="I4" i="110"/>
  <c r="J4" i="110"/>
  <c r="K4" i="110"/>
  <c r="K25" i="110" s="1"/>
  <c r="L4" i="110"/>
  <c r="M4" i="110"/>
  <c r="C24" i="110"/>
  <c r="D24" i="110"/>
  <c r="E24" i="110"/>
  <c r="G24" i="110"/>
  <c r="H24" i="110"/>
  <c r="I24" i="110"/>
  <c r="K24" i="110"/>
  <c r="L24" i="110"/>
  <c r="M24" i="110"/>
  <c r="D25" i="110"/>
  <c r="E25" i="110"/>
  <c r="F25" i="110"/>
  <c r="H25" i="110"/>
  <c r="I25" i="110"/>
  <c r="J25" i="110"/>
  <c r="L25" i="110"/>
  <c r="M25" i="110"/>
  <c r="M3" i="112"/>
  <c r="N3" i="112"/>
  <c r="M4" i="112"/>
  <c r="N4" i="112"/>
  <c r="M6" i="112"/>
  <c r="M6" i="109" s="1"/>
  <c r="M27" i="109" s="1"/>
  <c r="C3" i="112"/>
  <c r="D3" i="112"/>
  <c r="E3" i="112"/>
  <c r="F3" i="112"/>
  <c r="G3" i="112"/>
  <c r="H3" i="112"/>
  <c r="I3" i="112"/>
  <c r="J3" i="112"/>
  <c r="K3" i="112"/>
  <c r="L3" i="112"/>
  <c r="C4" i="112"/>
  <c r="D4" i="112"/>
  <c r="E4" i="112"/>
  <c r="F4" i="112"/>
  <c r="G4" i="112"/>
  <c r="H4" i="112"/>
  <c r="I4" i="112"/>
  <c r="J4" i="112"/>
  <c r="K4" i="112"/>
  <c r="L4" i="112"/>
  <c r="M6" i="110" l="1"/>
  <c r="M27" i="110" s="1"/>
  <c r="L8" i="8"/>
  <c r="L6" i="104"/>
  <c r="L27" i="104" s="1"/>
  <c r="L6" i="105"/>
  <c r="L27" i="105" s="1"/>
  <c r="L6" i="88"/>
  <c r="L27" i="88" s="1"/>
  <c r="L7" i="87"/>
  <c r="L29" i="87" s="1"/>
  <c r="L7" i="103"/>
  <c r="L29" i="103" s="1"/>
  <c r="L7" i="102"/>
  <c r="L29" i="102" s="1"/>
  <c r="L7" i="51"/>
  <c r="L29" i="51" s="1"/>
  <c r="M6" i="108"/>
  <c r="M27" i="108" s="1"/>
  <c r="M6" i="111"/>
  <c r="M27" i="111" s="1"/>
  <c r="N8" i="8"/>
  <c r="N6" i="104"/>
  <c r="N27" i="104" s="1"/>
  <c r="N6" i="105"/>
  <c r="N27" i="105" s="1"/>
  <c r="N6" i="88"/>
  <c r="N27" i="88" s="1"/>
  <c r="N7" i="87"/>
  <c r="N29" i="87" s="1"/>
  <c r="N7" i="103"/>
  <c r="N29" i="103" s="1"/>
  <c r="N7" i="102"/>
  <c r="N29" i="102" s="1"/>
  <c r="Q8" i="8"/>
  <c r="Q6" i="104"/>
  <c r="Q27" i="104" s="1"/>
  <c r="Q6" i="105"/>
  <c r="Q27" i="105" s="1"/>
  <c r="Q6" i="88"/>
  <c r="Q27" i="88" s="1"/>
  <c r="Q7" i="87"/>
  <c r="Q29" i="87" s="1"/>
  <c r="Q7" i="102"/>
  <c r="Q29" i="102" s="1"/>
  <c r="Q7" i="103"/>
  <c r="Q29" i="103" s="1"/>
  <c r="Q7" i="51"/>
  <c r="Q29" i="51" s="1"/>
  <c r="M10" i="8"/>
  <c r="M6" i="104"/>
  <c r="M27" i="104" s="1"/>
  <c r="M6" i="105"/>
  <c r="M27" i="105" s="1"/>
  <c r="M6" i="88"/>
  <c r="M27" i="88" s="1"/>
  <c r="M7" i="87"/>
  <c r="M29" i="87" s="1"/>
  <c r="M7" i="103"/>
  <c r="M29" i="103" s="1"/>
  <c r="M7" i="102"/>
  <c r="M29" i="102" s="1"/>
  <c r="L6" i="112"/>
  <c r="N6" i="112"/>
  <c r="N7" i="51"/>
  <c r="N29" i="51" s="1"/>
  <c r="Q19" i="8"/>
  <c r="Q13" i="8"/>
  <c r="Q16" i="8"/>
  <c r="Q10" i="8"/>
  <c r="N13" i="8"/>
  <c r="N16" i="8"/>
  <c r="N10" i="8"/>
  <c r="N19" i="8"/>
  <c r="M13" i="8"/>
  <c r="M19" i="8"/>
  <c r="M8" i="8"/>
  <c r="M16" i="8"/>
  <c r="L19" i="8"/>
  <c r="L13" i="8"/>
  <c r="L16" i="8"/>
  <c r="L10" i="8"/>
  <c r="B4" i="122"/>
  <c r="B25" i="122" s="1"/>
  <c r="B3" i="122"/>
  <c r="B24" i="122" s="1"/>
  <c r="B4" i="121"/>
  <c r="B25" i="121" s="1"/>
  <c r="B3" i="121"/>
  <c r="B24" i="121" s="1"/>
  <c r="B3" i="120"/>
  <c r="B24" i="120" s="1"/>
  <c r="B4" i="120"/>
  <c r="B25" i="120" s="1"/>
  <c r="B4" i="119"/>
  <c r="B3" i="119"/>
  <c r="B4" i="118"/>
  <c r="B25" i="118" s="1"/>
  <c r="B3" i="118"/>
  <c r="B24" i="118" s="1"/>
  <c r="B3" i="90"/>
  <c r="B24" i="90" s="1"/>
  <c r="B4" i="90"/>
  <c r="B25" i="90" s="1"/>
  <c r="B3" i="104"/>
  <c r="B24" i="104" s="1"/>
  <c r="B4" i="104"/>
  <c r="B25" i="104" s="1"/>
  <c r="B3" i="105"/>
  <c r="B24" i="105" s="1"/>
  <c r="B4" i="105"/>
  <c r="B25" i="105" s="1"/>
  <c r="B3" i="88"/>
  <c r="B24" i="88" s="1"/>
  <c r="B4" i="88"/>
  <c r="B25" i="88" s="1"/>
  <c r="B4" i="87"/>
  <c r="B26" i="87" s="1"/>
  <c r="B5" i="87"/>
  <c r="B27" i="87" s="1"/>
  <c r="B4" i="102"/>
  <c r="B26" i="102" s="1"/>
  <c r="B5" i="102"/>
  <c r="B27" i="102" s="1"/>
  <c r="B4" i="103"/>
  <c r="B26" i="103" s="1"/>
  <c r="B5" i="103"/>
  <c r="B27" i="103" s="1"/>
  <c r="B4" i="51"/>
  <c r="B26" i="51" s="1"/>
  <c r="B5" i="51"/>
  <c r="B27" i="51" s="1"/>
  <c r="L11" i="8" l="1"/>
  <c r="L9" i="104"/>
  <c r="L30" i="104" s="1"/>
  <c r="L9" i="105"/>
  <c r="L30" i="105" s="1"/>
  <c r="L9" i="88"/>
  <c r="L30" i="88" s="1"/>
  <c r="L10" i="87"/>
  <c r="L32" i="87" s="1"/>
  <c r="L10" i="102"/>
  <c r="L32" i="102" s="1"/>
  <c r="L10" i="103"/>
  <c r="L32" i="103" s="1"/>
  <c r="L9" i="112"/>
  <c r="L10" i="51"/>
  <c r="L32" i="51" s="1"/>
  <c r="M17" i="8"/>
  <c r="M15" i="104"/>
  <c r="M36" i="104" s="1"/>
  <c r="M15" i="105"/>
  <c r="M36" i="105" s="1"/>
  <c r="M15" i="88"/>
  <c r="M36" i="88" s="1"/>
  <c r="M16" i="87"/>
  <c r="M38" i="87" s="1"/>
  <c r="M16" i="102"/>
  <c r="M38" i="102" s="1"/>
  <c r="M16" i="103"/>
  <c r="M38" i="103" s="1"/>
  <c r="M16" i="51"/>
  <c r="M38" i="51" s="1"/>
  <c r="M15" i="112"/>
  <c r="N20" i="8"/>
  <c r="N18" i="104"/>
  <c r="N39" i="104" s="1"/>
  <c r="N18" i="105"/>
  <c r="N39" i="105" s="1"/>
  <c r="N18" i="88"/>
  <c r="N39" i="88" s="1"/>
  <c r="N19" i="87"/>
  <c r="N41" i="87" s="1"/>
  <c r="N19" i="102"/>
  <c r="N41" i="102" s="1"/>
  <c r="N19" i="103"/>
  <c r="N41" i="103" s="1"/>
  <c r="N18" i="112"/>
  <c r="N19" i="51"/>
  <c r="N41" i="51" s="1"/>
  <c r="Q11" i="8"/>
  <c r="Q9" i="104"/>
  <c r="Q30" i="104" s="1"/>
  <c r="Q9" i="105"/>
  <c r="Q30" i="105" s="1"/>
  <c r="Q9" i="88"/>
  <c r="Q30" i="88" s="1"/>
  <c r="Q10" i="87"/>
  <c r="Q32" i="87" s="1"/>
  <c r="Q10" i="102"/>
  <c r="Q32" i="102" s="1"/>
  <c r="Q10" i="103"/>
  <c r="Q32" i="103" s="1"/>
  <c r="Q10" i="51"/>
  <c r="Q32" i="51" s="1"/>
  <c r="N7" i="104"/>
  <c r="N28" i="104" s="1"/>
  <c r="N7" i="105"/>
  <c r="N28" i="105" s="1"/>
  <c r="N7" i="88"/>
  <c r="N28" i="88" s="1"/>
  <c r="N8" i="87"/>
  <c r="N30" i="87" s="1"/>
  <c r="N8" i="102"/>
  <c r="N30" i="102" s="1"/>
  <c r="N8" i="103"/>
  <c r="N30" i="103" s="1"/>
  <c r="N8" i="51"/>
  <c r="N30" i="51" s="1"/>
  <c r="N7" i="112"/>
  <c r="L17" i="8"/>
  <c r="L15" i="104"/>
  <c r="L36" i="104" s="1"/>
  <c r="L15" i="105"/>
  <c r="L36" i="105" s="1"/>
  <c r="L15" i="88"/>
  <c r="L36" i="88" s="1"/>
  <c r="L16" i="87"/>
  <c r="L38" i="87" s="1"/>
  <c r="L16" i="102"/>
  <c r="L38" i="102" s="1"/>
  <c r="L16" i="103"/>
  <c r="L38" i="103" s="1"/>
  <c r="L16" i="51"/>
  <c r="L38" i="51" s="1"/>
  <c r="L15" i="112"/>
  <c r="M7" i="104"/>
  <c r="M28" i="104" s="1"/>
  <c r="M7" i="105"/>
  <c r="M28" i="105" s="1"/>
  <c r="M7" i="88"/>
  <c r="M28" i="88" s="1"/>
  <c r="M8" i="87"/>
  <c r="M30" i="87" s="1"/>
  <c r="M8" i="102"/>
  <c r="M30" i="102" s="1"/>
  <c r="M8" i="103"/>
  <c r="M30" i="103" s="1"/>
  <c r="M8" i="51"/>
  <c r="M30" i="51" s="1"/>
  <c r="M7" i="112"/>
  <c r="N11" i="8"/>
  <c r="N9" i="104"/>
  <c r="N30" i="104" s="1"/>
  <c r="N9" i="105"/>
  <c r="N30" i="105" s="1"/>
  <c r="N9" i="88"/>
  <c r="N30" i="88" s="1"/>
  <c r="N10" i="87"/>
  <c r="N32" i="87" s="1"/>
  <c r="N10" i="102"/>
  <c r="N32" i="102" s="1"/>
  <c r="N10" i="103"/>
  <c r="N32" i="103" s="1"/>
  <c r="N10" i="51"/>
  <c r="N32" i="51" s="1"/>
  <c r="N9" i="112"/>
  <c r="Q17" i="8"/>
  <c r="Q15" i="104"/>
  <c r="Q36" i="104" s="1"/>
  <c r="Q15" i="105"/>
  <c r="Q36" i="105" s="1"/>
  <c r="Q15" i="88"/>
  <c r="Q36" i="88" s="1"/>
  <c r="Q16" i="87"/>
  <c r="Q38" i="87" s="1"/>
  <c r="Q16" i="102"/>
  <c r="Q38" i="102" s="1"/>
  <c r="Q16" i="103"/>
  <c r="Q38" i="103" s="1"/>
  <c r="Q16" i="51"/>
  <c r="Q38" i="51" s="1"/>
  <c r="N6" i="109"/>
  <c r="N27" i="109" s="1"/>
  <c r="N6" i="111"/>
  <c r="N27" i="111" s="1"/>
  <c r="N6" i="110"/>
  <c r="N27" i="110" s="1"/>
  <c r="N6" i="108"/>
  <c r="N27" i="108" s="1"/>
  <c r="M11" i="8"/>
  <c r="M9" i="104"/>
  <c r="M30" i="104" s="1"/>
  <c r="M9" i="105"/>
  <c r="M30" i="105" s="1"/>
  <c r="M9" i="88"/>
  <c r="M30" i="88" s="1"/>
  <c r="M10" i="87"/>
  <c r="M32" i="87" s="1"/>
  <c r="M10" i="102"/>
  <c r="M32" i="102" s="1"/>
  <c r="M10" i="103"/>
  <c r="M32" i="103" s="1"/>
  <c r="M10" i="51"/>
  <c r="M32" i="51" s="1"/>
  <c r="M9" i="112"/>
  <c r="Q7" i="104"/>
  <c r="Q28" i="104" s="1"/>
  <c r="Q7" i="105"/>
  <c r="Q28" i="105" s="1"/>
  <c r="Q7" i="88"/>
  <c r="Q28" i="88" s="1"/>
  <c r="Q8" i="87"/>
  <c r="Q30" i="87" s="1"/>
  <c r="Q8" i="102"/>
  <c r="Q30" i="102" s="1"/>
  <c r="Q8" i="103"/>
  <c r="Q30" i="103" s="1"/>
  <c r="Q8" i="51"/>
  <c r="Q30" i="51" s="1"/>
  <c r="R6" i="104"/>
  <c r="R27" i="104" s="1"/>
  <c r="R6" i="105"/>
  <c r="R27" i="105" s="1"/>
  <c r="R6" i="88"/>
  <c r="R27" i="88" s="1"/>
  <c r="R7" i="87"/>
  <c r="R29" i="87" s="1"/>
  <c r="R7" i="103"/>
  <c r="R29" i="103" s="1"/>
  <c r="R7" i="102"/>
  <c r="R29" i="102" s="1"/>
  <c r="R7" i="51"/>
  <c r="R29" i="51" s="1"/>
  <c r="L14" i="8"/>
  <c r="L12" i="104"/>
  <c r="L33" i="104" s="1"/>
  <c r="L12" i="105"/>
  <c r="L33" i="105" s="1"/>
  <c r="L12" i="88"/>
  <c r="L33" i="88" s="1"/>
  <c r="L13" i="87"/>
  <c r="L35" i="87" s="1"/>
  <c r="L13" i="102"/>
  <c r="L35" i="102" s="1"/>
  <c r="L13" i="103"/>
  <c r="L35" i="103" s="1"/>
  <c r="L13" i="51"/>
  <c r="L35" i="51" s="1"/>
  <c r="L12" i="112"/>
  <c r="M20" i="8"/>
  <c r="M18" i="104"/>
  <c r="M39" i="104" s="1"/>
  <c r="M18" i="105"/>
  <c r="M39" i="105" s="1"/>
  <c r="M18" i="88"/>
  <c r="M39" i="88" s="1"/>
  <c r="M19" i="87"/>
  <c r="M41" i="87" s="1"/>
  <c r="M19" i="102"/>
  <c r="M41" i="102" s="1"/>
  <c r="M18" i="112"/>
  <c r="M19" i="51"/>
  <c r="M41" i="51" s="1"/>
  <c r="M19" i="103"/>
  <c r="M41" i="103" s="1"/>
  <c r="N17" i="8"/>
  <c r="N15" i="104"/>
  <c r="N36" i="104" s="1"/>
  <c r="N15" i="105"/>
  <c r="N36" i="105" s="1"/>
  <c r="N15" i="88"/>
  <c r="N36" i="88" s="1"/>
  <c r="N16" i="87"/>
  <c r="N38" i="87" s="1"/>
  <c r="N16" i="102"/>
  <c r="N38" i="102" s="1"/>
  <c r="N15" i="112"/>
  <c r="N16" i="51"/>
  <c r="N38" i="51" s="1"/>
  <c r="N16" i="103"/>
  <c r="N38" i="103" s="1"/>
  <c r="Q14" i="8"/>
  <c r="Q12" i="104"/>
  <c r="Q33" i="104" s="1"/>
  <c r="Q12" i="105"/>
  <c r="Q33" i="105" s="1"/>
  <c r="Q12" i="88"/>
  <c r="Q33" i="88" s="1"/>
  <c r="Q13" i="87"/>
  <c r="Q35" i="87" s="1"/>
  <c r="Q13" i="102"/>
  <c r="Q35" i="102" s="1"/>
  <c r="Q13" i="103"/>
  <c r="Q35" i="103" s="1"/>
  <c r="Q13" i="51"/>
  <c r="Q35" i="51" s="1"/>
  <c r="L6" i="111"/>
  <c r="L27" i="111" s="1"/>
  <c r="L6" i="108"/>
  <c r="L27" i="108" s="1"/>
  <c r="L6" i="109"/>
  <c r="L27" i="109" s="1"/>
  <c r="L6" i="110"/>
  <c r="L27" i="110" s="1"/>
  <c r="L7" i="104"/>
  <c r="L28" i="104" s="1"/>
  <c r="L7" i="105"/>
  <c r="L28" i="105" s="1"/>
  <c r="L7" i="88"/>
  <c r="L28" i="88" s="1"/>
  <c r="L8" i="87"/>
  <c r="L30" i="87" s="1"/>
  <c r="L8" i="103"/>
  <c r="L30" i="103" s="1"/>
  <c r="L8" i="102"/>
  <c r="L30" i="102" s="1"/>
  <c r="L7" i="112"/>
  <c r="L8" i="51"/>
  <c r="L30" i="51" s="1"/>
  <c r="AH6" i="104"/>
  <c r="AH27" i="104" s="1"/>
  <c r="AH6" i="105"/>
  <c r="AH27" i="105" s="1"/>
  <c r="AH6" i="88"/>
  <c r="AH27" i="88" s="1"/>
  <c r="AH7" i="87"/>
  <c r="AH29" i="87" s="1"/>
  <c r="AH7" i="103"/>
  <c r="AH29" i="103" s="1"/>
  <c r="AH13" i="8"/>
  <c r="AH19" i="8"/>
  <c r="AH7" i="102"/>
  <c r="AH29" i="102" s="1"/>
  <c r="AH16" i="8"/>
  <c r="AH10" i="8"/>
  <c r="AH7" i="51"/>
  <c r="AH29" i="51" s="1"/>
  <c r="L20" i="8"/>
  <c r="L18" i="104"/>
  <c r="L39" i="104" s="1"/>
  <c r="L18" i="105"/>
  <c r="L39" i="105" s="1"/>
  <c r="L18" i="88"/>
  <c r="L39" i="88" s="1"/>
  <c r="L19" i="87"/>
  <c r="L41" i="87" s="1"/>
  <c r="L19" i="102"/>
  <c r="L41" i="102" s="1"/>
  <c r="L19" i="103"/>
  <c r="L41" i="103" s="1"/>
  <c r="L19" i="51"/>
  <c r="L41" i="51" s="1"/>
  <c r="L18" i="112"/>
  <c r="M14" i="8"/>
  <c r="M12" i="104"/>
  <c r="M33" i="104" s="1"/>
  <c r="M12" i="105"/>
  <c r="M33" i="105" s="1"/>
  <c r="M12" i="88"/>
  <c r="M33" i="88" s="1"/>
  <c r="M13" i="87"/>
  <c r="M35" i="87" s="1"/>
  <c r="M13" i="102"/>
  <c r="M35" i="102" s="1"/>
  <c r="M13" i="51"/>
  <c r="M35" i="51" s="1"/>
  <c r="M13" i="103"/>
  <c r="M35" i="103" s="1"/>
  <c r="M12" i="112"/>
  <c r="N14" i="8"/>
  <c r="N12" i="104"/>
  <c r="N33" i="104" s="1"/>
  <c r="N12" i="105"/>
  <c r="N33" i="105" s="1"/>
  <c r="N12" i="88"/>
  <c r="N33" i="88" s="1"/>
  <c r="N13" i="87"/>
  <c r="N35" i="87" s="1"/>
  <c r="N13" i="102"/>
  <c r="N35" i="102" s="1"/>
  <c r="N13" i="51"/>
  <c r="N35" i="51" s="1"/>
  <c r="N12" i="112"/>
  <c r="N13" i="103"/>
  <c r="N35" i="103" s="1"/>
  <c r="Q20" i="8"/>
  <c r="Q18" i="104"/>
  <c r="Q39" i="104" s="1"/>
  <c r="Q18" i="105"/>
  <c r="Q39" i="105" s="1"/>
  <c r="Q18" i="88"/>
  <c r="Q39" i="88" s="1"/>
  <c r="Q19" i="87"/>
  <c r="Q41" i="87" s="1"/>
  <c r="Q19" i="102"/>
  <c r="Q41" i="102" s="1"/>
  <c r="Q19" i="103"/>
  <c r="Q41" i="103" s="1"/>
  <c r="Q19" i="51"/>
  <c r="Q41" i="51" s="1"/>
  <c r="R8" i="8"/>
  <c r="B6" i="122"/>
  <c r="B27" i="122" s="1"/>
  <c r="B6" i="121"/>
  <c r="B27" i="121" s="1"/>
  <c r="B6" i="120"/>
  <c r="B27" i="120" s="1"/>
  <c r="B6" i="118"/>
  <c r="B27" i="118" s="1"/>
  <c r="B6" i="119"/>
  <c r="AH8" i="8"/>
  <c r="R19" i="8"/>
  <c r="R13" i="8"/>
  <c r="R16" i="8"/>
  <c r="R10" i="8"/>
  <c r="B3" i="112"/>
  <c r="B4" i="112"/>
  <c r="F6" i="104" l="1"/>
  <c r="F27" i="104" s="1"/>
  <c r="F6" i="105"/>
  <c r="F27" i="105" s="1"/>
  <c r="F6" i="88"/>
  <c r="F27" i="88" s="1"/>
  <c r="F7" i="87"/>
  <c r="F29" i="87" s="1"/>
  <c r="F7" i="103"/>
  <c r="F29" i="103" s="1"/>
  <c r="F7" i="102"/>
  <c r="F29" i="102" s="1"/>
  <c r="F7" i="51"/>
  <c r="F29" i="51" s="1"/>
  <c r="F6" i="112"/>
  <c r="W6" i="104"/>
  <c r="W27" i="104" s="1"/>
  <c r="W6" i="105"/>
  <c r="W27" i="105" s="1"/>
  <c r="W6" i="88"/>
  <c r="W27" i="88" s="1"/>
  <c r="W7" i="87"/>
  <c r="W29" i="87" s="1"/>
  <c r="W7" i="102"/>
  <c r="W29" i="102" s="1"/>
  <c r="W7" i="103"/>
  <c r="W29" i="103" s="1"/>
  <c r="W7" i="51"/>
  <c r="W29" i="51" s="1"/>
  <c r="W10" i="8"/>
  <c r="R15" i="104"/>
  <c r="R36" i="104" s="1"/>
  <c r="R15" i="105"/>
  <c r="R36" i="105" s="1"/>
  <c r="R15" i="88"/>
  <c r="R36" i="88" s="1"/>
  <c r="R16" i="87"/>
  <c r="R38" i="87" s="1"/>
  <c r="R16" i="103"/>
  <c r="R38" i="103" s="1"/>
  <c r="R16" i="51"/>
  <c r="R38" i="51" s="1"/>
  <c r="R16" i="102"/>
  <c r="R38" i="102" s="1"/>
  <c r="L18" i="111"/>
  <c r="L39" i="111" s="1"/>
  <c r="L18" i="108"/>
  <c r="L39" i="108" s="1"/>
  <c r="L18" i="109"/>
  <c r="L39" i="109" s="1"/>
  <c r="L18" i="110"/>
  <c r="L39" i="110" s="1"/>
  <c r="L21" i="8"/>
  <c r="L19" i="104"/>
  <c r="L40" i="104" s="1"/>
  <c r="L19" i="105"/>
  <c r="L40" i="105" s="1"/>
  <c r="L19" i="88"/>
  <c r="L40" i="88" s="1"/>
  <c r="L20" i="87"/>
  <c r="L42" i="87" s="1"/>
  <c r="L20" i="102"/>
  <c r="L42" i="102" s="1"/>
  <c r="L20" i="51"/>
  <c r="L42" i="51" s="1"/>
  <c r="L19" i="112"/>
  <c r="L20" i="103"/>
  <c r="L42" i="103" s="1"/>
  <c r="N16" i="104"/>
  <c r="N37" i="104" s="1"/>
  <c r="N16" i="105"/>
  <c r="N37" i="105" s="1"/>
  <c r="N16" i="88"/>
  <c r="N37" i="88" s="1"/>
  <c r="N17" i="87"/>
  <c r="N39" i="87" s="1"/>
  <c r="N17" i="102"/>
  <c r="N39" i="102" s="1"/>
  <c r="N17" i="51"/>
  <c r="N39" i="51" s="1"/>
  <c r="N16" i="112"/>
  <c r="N17" i="103"/>
  <c r="N39" i="103" s="1"/>
  <c r="N7" i="109"/>
  <c r="N28" i="109" s="1"/>
  <c r="N7" i="111"/>
  <c r="N28" i="111" s="1"/>
  <c r="N7" i="108"/>
  <c r="N28" i="108" s="1"/>
  <c r="N7" i="110"/>
  <c r="N28" i="110" s="1"/>
  <c r="N21" i="8"/>
  <c r="N19" i="104"/>
  <c r="N40" i="104" s="1"/>
  <c r="N19" i="105"/>
  <c r="N40" i="105" s="1"/>
  <c r="N19" i="88"/>
  <c r="N40" i="88" s="1"/>
  <c r="N20" i="87"/>
  <c r="N42" i="87" s="1"/>
  <c r="N20" i="102"/>
  <c r="N42" i="102" s="1"/>
  <c r="N20" i="103"/>
  <c r="N42" i="103" s="1"/>
  <c r="N20" i="51"/>
  <c r="N42" i="51" s="1"/>
  <c r="N19" i="112"/>
  <c r="N12" i="109"/>
  <c r="N33" i="109" s="1"/>
  <c r="N12" i="111"/>
  <c r="N33" i="111" s="1"/>
  <c r="N12" i="108"/>
  <c r="N33" i="108" s="1"/>
  <c r="N12" i="110"/>
  <c r="N33" i="110" s="1"/>
  <c r="M12" i="109"/>
  <c r="M33" i="109" s="1"/>
  <c r="M12" i="108"/>
  <c r="M33" i="108" s="1"/>
  <c r="M12" i="111"/>
  <c r="M33" i="111" s="1"/>
  <c r="M12" i="110"/>
  <c r="M33" i="110" s="1"/>
  <c r="M13" i="104"/>
  <c r="M34" i="104" s="1"/>
  <c r="M13" i="88"/>
  <c r="M34" i="88" s="1"/>
  <c r="M13" i="105"/>
  <c r="M34" i="105" s="1"/>
  <c r="M14" i="87"/>
  <c r="M36" i="87" s="1"/>
  <c r="M14" i="102"/>
  <c r="M36" i="102" s="1"/>
  <c r="M14" i="103"/>
  <c r="M36" i="103" s="1"/>
  <c r="M14" i="51"/>
  <c r="M36" i="51" s="1"/>
  <c r="M13" i="112"/>
  <c r="M18" i="109"/>
  <c r="M39" i="109" s="1"/>
  <c r="M18" i="110"/>
  <c r="M39" i="110" s="1"/>
  <c r="M18" i="111"/>
  <c r="M39" i="111" s="1"/>
  <c r="M18" i="108"/>
  <c r="M39" i="108" s="1"/>
  <c r="M7" i="109"/>
  <c r="M28" i="109" s="1"/>
  <c r="M7" i="111"/>
  <c r="M28" i="111" s="1"/>
  <c r="M7" i="110"/>
  <c r="M28" i="110" s="1"/>
  <c r="M7" i="108"/>
  <c r="M28" i="108" s="1"/>
  <c r="L16" i="104"/>
  <c r="L37" i="104" s="1"/>
  <c r="L16" i="105"/>
  <c r="L37" i="105" s="1"/>
  <c r="L16" i="88"/>
  <c r="L37" i="88" s="1"/>
  <c r="L17" i="87"/>
  <c r="L39" i="87" s="1"/>
  <c r="L17" i="102"/>
  <c r="L39" i="102" s="1"/>
  <c r="L17" i="103"/>
  <c r="L39" i="103" s="1"/>
  <c r="L17" i="51"/>
  <c r="L39" i="51" s="1"/>
  <c r="L16" i="112"/>
  <c r="L9" i="110"/>
  <c r="L30" i="110" s="1"/>
  <c r="L9" i="109"/>
  <c r="L30" i="109" s="1"/>
  <c r="L9" i="111"/>
  <c r="L30" i="111" s="1"/>
  <c r="L9" i="108"/>
  <c r="L30" i="108" s="1"/>
  <c r="R12" i="104"/>
  <c r="R33" i="104" s="1"/>
  <c r="R12" i="105"/>
  <c r="R33" i="105" s="1"/>
  <c r="R12" i="88"/>
  <c r="R33" i="88" s="1"/>
  <c r="R13" i="87"/>
  <c r="R35" i="87" s="1"/>
  <c r="R13" i="102"/>
  <c r="R35" i="102" s="1"/>
  <c r="R13" i="103"/>
  <c r="R35" i="103" s="1"/>
  <c r="R13" i="51"/>
  <c r="R35" i="51" s="1"/>
  <c r="Q21" i="8"/>
  <c r="Q19" i="104"/>
  <c r="Q40" i="104" s="1"/>
  <c r="Q19" i="105"/>
  <c r="Q40" i="105" s="1"/>
  <c r="Q19" i="88"/>
  <c r="Q40" i="88" s="1"/>
  <c r="Q20" i="87"/>
  <c r="Q42" i="87" s="1"/>
  <c r="Q20" i="102"/>
  <c r="Q42" i="102" s="1"/>
  <c r="Q20" i="103"/>
  <c r="Q42" i="103" s="1"/>
  <c r="Q20" i="51"/>
  <c r="Q42" i="51" s="1"/>
  <c r="AH20" i="8"/>
  <c r="AH18" i="104"/>
  <c r="AH39" i="104" s="1"/>
  <c r="AH18" i="105"/>
  <c r="AH39" i="105" s="1"/>
  <c r="AH18" i="88"/>
  <c r="AH39" i="88" s="1"/>
  <c r="AH19" i="87"/>
  <c r="AH41" i="87" s="1"/>
  <c r="AH19" i="102"/>
  <c r="AH41" i="102" s="1"/>
  <c r="AH19" i="51"/>
  <c r="AH41" i="51" s="1"/>
  <c r="AH19" i="103"/>
  <c r="AH41" i="103" s="1"/>
  <c r="L7" i="109"/>
  <c r="L28" i="109" s="1"/>
  <c r="L7" i="111"/>
  <c r="L28" i="111" s="1"/>
  <c r="L7" i="108"/>
  <c r="L28" i="108" s="1"/>
  <c r="L7" i="110"/>
  <c r="L28" i="110" s="1"/>
  <c r="M21" i="8"/>
  <c r="M19" i="104"/>
  <c r="M40" i="104" s="1"/>
  <c r="M19" i="105"/>
  <c r="M40" i="105" s="1"/>
  <c r="M19" i="88"/>
  <c r="M40" i="88" s="1"/>
  <c r="M20" i="87"/>
  <c r="M42" i="87" s="1"/>
  <c r="M20" i="102"/>
  <c r="M42" i="102" s="1"/>
  <c r="M20" i="103"/>
  <c r="M42" i="103" s="1"/>
  <c r="M20" i="51"/>
  <c r="M42" i="51" s="1"/>
  <c r="M19" i="112"/>
  <c r="M9" i="109"/>
  <c r="M30" i="109" s="1"/>
  <c r="M9" i="108"/>
  <c r="M30" i="108" s="1"/>
  <c r="M9" i="110"/>
  <c r="M30" i="110" s="1"/>
  <c r="M9" i="111"/>
  <c r="M30" i="111" s="1"/>
  <c r="M10" i="104"/>
  <c r="M31" i="104" s="1"/>
  <c r="M10" i="105"/>
  <c r="M31" i="105" s="1"/>
  <c r="M10" i="88"/>
  <c r="M31" i="88" s="1"/>
  <c r="M11" i="87"/>
  <c r="M33" i="87" s="1"/>
  <c r="M11" i="102"/>
  <c r="M33" i="102" s="1"/>
  <c r="M11" i="103"/>
  <c r="M33" i="103" s="1"/>
  <c r="M11" i="51"/>
  <c r="M33" i="51" s="1"/>
  <c r="M10" i="112"/>
  <c r="Q16" i="104"/>
  <c r="Q37" i="104" s="1"/>
  <c r="Q16" i="105"/>
  <c r="Q37" i="105" s="1"/>
  <c r="Q16" i="88"/>
  <c r="Q37" i="88" s="1"/>
  <c r="Q17" i="87"/>
  <c r="Q39" i="87" s="1"/>
  <c r="Q17" i="102"/>
  <c r="Q39" i="102" s="1"/>
  <c r="Q17" i="103"/>
  <c r="Q39" i="103" s="1"/>
  <c r="Q17" i="51"/>
  <c r="Q39" i="51" s="1"/>
  <c r="N18" i="109"/>
  <c r="N39" i="109" s="1"/>
  <c r="N18" i="111"/>
  <c r="N39" i="111" s="1"/>
  <c r="N18" i="110"/>
  <c r="N39" i="110" s="1"/>
  <c r="N18" i="108"/>
  <c r="N39" i="108" s="1"/>
  <c r="M15" i="109"/>
  <c r="M36" i="109" s="1"/>
  <c r="M15" i="111"/>
  <c r="M36" i="111" s="1"/>
  <c r="M15" i="110"/>
  <c r="M36" i="110" s="1"/>
  <c r="M15" i="108"/>
  <c r="M36" i="108" s="1"/>
  <c r="M16" i="104"/>
  <c r="M37" i="104" s="1"/>
  <c r="M16" i="105"/>
  <c r="M37" i="105" s="1"/>
  <c r="M16" i="88"/>
  <c r="M37" i="88" s="1"/>
  <c r="M17" i="87"/>
  <c r="M39" i="87" s="1"/>
  <c r="M17" i="102"/>
  <c r="M39" i="102" s="1"/>
  <c r="M17" i="103"/>
  <c r="M39" i="103" s="1"/>
  <c r="M17" i="51"/>
  <c r="M39" i="51" s="1"/>
  <c r="M16" i="112"/>
  <c r="R9" i="104"/>
  <c r="R30" i="104" s="1"/>
  <c r="R9" i="105"/>
  <c r="R30" i="105" s="1"/>
  <c r="R9" i="88"/>
  <c r="R30" i="88" s="1"/>
  <c r="R10" i="87"/>
  <c r="R32" i="87" s="1"/>
  <c r="R10" i="102"/>
  <c r="R32" i="102" s="1"/>
  <c r="R10" i="51"/>
  <c r="R32" i="51" s="1"/>
  <c r="R10" i="103"/>
  <c r="R32" i="103" s="1"/>
  <c r="AH7" i="104"/>
  <c r="AH28" i="104" s="1"/>
  <c r="AH7" i="105"/>
  <c r="AH28" i="105" s="1"/>
  <c r="AH7" i="88"/>
  <c r="AH28" i="88" s="1"/>
  <c r="AH8" i="87"/>
  <c r="AH30" i="87" s="1"/>
  <c r="AH8" i="102"/>
  <c r="AH30" i="102" s="1"/>
  <c r="AH8" i="103"/>
  <c r="AH30" i="103" s="1"/>
  <c r="AH8" i="51"/>
  <c r="AH30" i="51" s="1"/>
  <c r="R7" i="104"/>
  <c r="R28" i="104" s="1"/>
  <c r="R7" i="105"/>
  <c r="R28" i="105" s="1"/>
  <c r="R7" i="88"/>
  <c r="R28" i="88" s="1"/>
  <c r="R8" i="87"/>
  <c r="R30" i="87" s="1"/>
  <c r="R8" i="102"/>
  <c r="R30" i="102" s="1"/>
  <c r="R8" i="103"/>
  <c r="R30" i="103" s="1"/>
  <c r="R8" i="51"/>
  <c r="R30" i="51" s="1"/>
  <c r="AH17" i="8"/>
  <c r="AH15" i="104"/>
  <c r="AH36" i="104" s="1"/>
  <c r="AH15" i="105"/>
  <c r="AH36" i="105" s="1"/>
  <c r="AH15" i="88"/>
  <c r="AH36" i="88" s="1"/>
  <c r="AH16" i="87"/>
  <c r="AH38" i="87" s="1"/>
  <c r="AH16" i="102"/>
  <c r="AH38" i="102" s="1"/>
  <c r="AH16" i="103"/>
  <c r="AH38" i="103" s="1"/>
  <c r="AH16" i="51"/>
  <c r="AH38" i="51" s="1"/>
  <c r="Q13" i="104"/>
  <c r="Q34" i="104" s="1"/>
  <c r="Q13" i="105"/>
  <c r="Q34" i="105" s="1"/>
  <c r="Q13" i="88"/>
  <c r="Q34" i="88" s="1"/>
  <c r="Q14" i="87"/>
  <c r="Q36" i="87" s="1"/>
  <c r="Q14" i="102"/>
  <c r="Q36" i="102" s="1"/>
  <c r="Q14" i="103"/>
  <c r="Q36" i="103" s="1"/>
  <c r="Q14" i="51"/>
  <c r="Q36" i="51" s="1"/>
  <c r="L15" i="110"/>
  <c r="L36" i="110" s="1"/>
  <c r="L15" i="109"/>
  <c r="L36" i="109" s="1"/>
  <c r="L15" i="111"/>
  <c r="L36" i="111" s="1"/>
  <c r="L15" i="108"/>
  <c r="L36" i="108" s="1"/>
  <c r="Q10" i="104"/>
  <c r="Q31" i="104" s="1"/>
  <c r="Q10" i="105"/>
  <c r="Q31" i="105" s="1"/>
  <c r="Q10" i="88"/>
  <c r="Q31" i="88" s="1"/>
  <c r="Q11" i="87"/>
  <c r="Q33" i="87" s="1"/>
  <c r="Q11" i="102"/>
  <c r="Q33" i="102" s="1"/>
  <c r="Q11" i="103"/>
  <c r="Q33" i="103" s="1"/>
  <c r="Q11" i="51"/>
  <c r="Q33" i="51" s="1"/>
  <c r="G6" i="104"/>
  <c r="G27" i="104" s="1"/>
  <c r="G6" i="105"/>
  <c r="G27" i="105" s="1"/>
  <c r="G6" i="88"/>
  <c r="G27" i="88" s="1"/>
  <c r="G7" i="87"/>
  <c r="G29" i="87" s="1"/>
  <c r="G7" i="102"/>
  <c r="G29" i="102" s="1"/>
  <c r="G7" i="51"/>
  <c r="G29" i="51" s="1"/>
  <c r="G7" i="103"/>
  <c r="G29" i="103" s="1"/>
  <c r="G6" i="112"/>
  <c r="R18" i="104"/>
  <c r="R39" i="104" s="1"/>
  <c r="R18" i="105"/>
  <c r="R39" i="105" s="1"/>
  <c r="R18" i="88"/>
  <c r="R39" i="88" s="1"/>
  <c r="R19" i="87"/>
  <c r="R41" i="87" s="1"/>
  <c r="R19" i="102"/>
  <c r="R41" i="102" s="1"/>
  <c r="R19" i="51"/>
  <c r="R41" i="51" s="1"/>
  <c r="R19" i="103"/>
  <c r="R41" i="103" s="1"/>
  <c r="N13" i="104"/>
  <c r="N34" i="104" s="1"/>
  <c r="N13" i="105"/>
  <c r="N34" i="105" s="1"/>
  <c r="N13" i="88"/>
  <c r="N34" i="88" s="1"/>
  <c r="N14" i="87"/>
  <c r="N36" i="87" s="1"/>
  <c r="N14" i="102"/>
  <c r="N36" i="102" s="1"/>
  <c r="N14" i="103"/>
  <c r="N36" i="103" s="1"/>
  <c r="N14" i="51"/>
  <c r="N36" i="51" s="1"/>
  <c r="N13" i="112"/>
  <c r="AH11" i="8"/>
  <c r="AH9" i="104"/>
  <c r="AH30" i="104" s="1"/>
  <c r="AH9" i="105"/>
  <c r="AH30" i="105" s="1"/>
  <c r="AH9" i="88"/>
  <c r="AH30" i="88" s="1"/>
  <c r="AH10" i="87"/>
  <c r="AH32" i="87" s="1"/>
  <c r="AH10" i="102"/>
  <c r="AH32" i="102" s="1"/>
  <c r="AH10" i="51"/>
  <c r="AH32" i="51" s="1"/>
  <c r="AH10" i="103"/>
  <c r="AH32" i="103" s="1"/>
  <c r="AH14" i="8"/>
  <c r="AH12" i="104"/>
  <c r="AH33" i="104" s="1"/>
  <c r="AH12" i="105"/>
  <c r="AH33" i="105" s="1"/>
  <c r="AH12" i="88"/>
  <c r="AH33" i="88" s="1"/>
  <c r="AH13" i="87"/>
  <c r="AH35" i="87" s="1"/>
  <c r="AH13" i="102"/>
  <c r="AH35" i="102" s="1"/>
  <c r="AH13" i="103"/>
  <c r="AH35" i="103" s="1"/>
  <c r="AH13" i="51"/>
  <c r="AH35" i="51" s="1"/>
  <c r="N15" i="109"/>
  <c r="N36" i="109" s="1"/>
  <c r="N15" i="111"/>
  <c r="N36" i="111" s="1"/>
  <c r="N15" i="110"/>
  <c r="N36" i="110" s="1"/>
  <c r="N15" i="108"/>
  <c r="N36" i="108" s="1"/>
  <c r="L12" i="111"/>
  <c r="L33" i="111" s="1"/>
  <c r="L12" i="109"/>
  <c r="L33" i="109" s="1"/>
  <c r="L12" i="110"/>
  <c r="L33" i="110" s="1"/>
  <c r="L12" i="108"/>
  <c r="L33" i="108" s="1"/>
  <c r="L13" i="104"/>
  <c r="L34" i="104" s="1"/>
  <c r="L13" i="105"/>
  <c r="L34" i="105" s="1"/>
  <c r="L13" i="88"/>
  <c r="L34" i="88" s="1"/>
  <c r="L14" i="87"/>
  <c r="L36" i="87" s="1"/>
  <c r="L14" i="102"/>
  <c r="L36" i="102" s="1"/>
  <c r="L14" i="103"/>
  <c r="L36" i="103" s="1"/>
  <c r="L14" i="51"/>
  <c r="L36" i="51" s="1"/>
  <c r="L13" i="112"/>
  <c r="N9" i="109"/>
  <c r="N30" i="109" s="1"/>
  <c r="N9" i="111"/>
  <c r="N30" i="111" s="1"/>
  <c r="N9" i="108"/>
  <c r="N30" i="108" s="1"/>
  <c r="N9" i="110"/>
  <c r="N30" i="110" s="1"/>
  <c r="N10" i="104"/>
  <c r="N31" i="104" s="1"/>
  <c r="N10" i="105"/>
  <c r="N31" i="105" s="1"/>
  <c r="N10" i="88"/>
  <c r="N31" i="88" s="1"/>
  <c r="N11" i="87"/>
  <c r="N33" i="87" s="1"/>
  <c r="N11" i="102"/>
  <c r="N33" i="102" s="1"/>
  <c r="N11" i="103"/>
  <c r="N33" i="103" s="1"/>
  <c r="N11" i="51"/>
  <c r="N33" i="51" s="1"/>
  <c r="N10" i="112"/>
  <c r="L10" i="104"/>
  <c r="L31" i="104" s="1"/>
  <c r="L10" i="105"/>
  <c r="L31" i="105" s="1"/>
  <c r="L10" i="88"/>
  <c r="L31" i="88" s="1"/>
  <c r="L11" i="87"/>
  <c r="L33" i="87" s="1"/>
  <c r="L11" i="102"/>
  <c r="L33" i="102" s="1"/>
  <c r="L11" i="51"/>
  <c r="L33" i="51" s="1"/>
  <c r="L10" i="112"/>
  <c r="L11" i="103"/>
  <c r="L33" i="103" s="1"/>
  <c r="R20" i="8"/>
  <c r="B18" i="122"/>
  <c r="B39" i="122" s="1"/>
  <c r="B18" i="121"/>
  <c r="B39" i="121" s="1"/>
  <c r="B18" i="120"/>
  <c r="B39" i="120" s="1"/>
  <c r="B18" i="119"/>
  <c r="B18" i="118"/>
  <c r="B39" i="118" s="1"/>
  <c r="R17" i="8"/>
  <c r="B15" i="122"/>
  <c r="B36" i="122" s="1"/>
  <c r="B15" i="121"/>
  <c r="B36" i="121" s="1"/>
  <c r="B15" i="120"/>
  <c r="B36" i="120" s="1"/>
  <c r="B15" i="119"/>
  <c r="B15" i="118"/>
  <c r="B36" i="118" s="1"/>
  <c r="R11" i="8"/>
  <c r="B9" i="122"/>
  <c r="B30" i="122" s="1"/>
  <c r="B9" i="121"/>
  <c r="B30" i="121" s="1"/>
  <c r="B9" i="120"/>
  <c r="B30" i="120" s="1"/>
  <c r="B9" i="119"/>
  <c r="B9" i="118"/>
  <c r="B30" i="118" s="1"/>
  <c r="B7" i="120"/>
  <c r="B28" i="120" s="1"/>
  <c r="B7" i="122"/>
  <c r="B28" i="122" s="1"/>
  <c r="B7" i="121"/>
  <c r="B28" i="121" s="1"/>
  <c r="B7" i="119"/>
  <c r="B7" i="118"/>
  <c r="B28" i="118" s="1"/>
  <c r="B6" i="112"/>
  <c r="B6" i="90"/>
  <c r="B27" i="90" s="1"/>
  <c r="B6" i="104"/>
  <c r="B27" i="104" s="1"/>
  <c r="B6" i="105"/>
  <c r="B27" i="105" s="1"/>
  <c r="B6" i="88"/>
  <c r="B27" i="88" s="1"/>
  <c r="B7" i="87"/>
  <c r="B29" i="87" s="1"/>
  <c r="B7" i="103"/>
  <c r="B29" i="103" s="1"/>
  <c r="B7" i="102"/>
  <c r="B29" i="102" s="1"/>
  <c r="B7" i="51"/>
  <c r="B29" i="51" s="1"/>
  <c r="R14" i="8"/>
  <c r="B12" i="122"/>
  <c r="B33" i="122" s="1"/>
  <c r="B12" i="121"/>
  <c r="B33" i="121" s="1"/>
  <c r="B12" i="120"/>
  <c r="B33" i="120" s="1"/>
  <c r="B12" i="119"/>
  <c r="B12" i="118"/>
  <c r="B33" i="118" s="1"/>
  <c r="B4" i="109"/>
  <c r="B25" i="109" s="1"/>
  <c r="B4" i="111"/>
  <c r="B25" i="111" s="1"/>
  <c r="B4" i="110"/>
  <c r="B25" i="110" s="1"/>
  <c r="B3" i="109"/>
  <c r="B24" i="109" s="1"/>
  <c r="B3" i="111"/>
  <c r="B24" i="111" s="1"/>
  <c r="B3" i="108"/>
  <c r="B24" i="108" s="1"/>
  <c r="B3" i="110"/>
  <c r="B24" i="110" s="1"/>
  <c r="B4" i="108"/>
  <c r="B25" i="108" s="1"/>
  <c r="B6" i="109"/>
  <c r="B27" i="109" s="1"/>
  <c r="B6" i="111"/>
  <c r="B27" i="111" s="1"/>
  <c r="B8" i="8"/>
  <c r="B6" i="110"/>
  <c r="B27" i="110" s="1"/>
  <c r="B6" i="108"/>
  <c r="B27" i="108" s="1"/>
  <c r="G8" i="8"/>
  <c r="W8" i="8"/>
  <c r="F8" i="8"/>
  <c r="G16" i="8"/>
  <c r="G10" i="8"/>
  <c r="G19" i="8"/>
  <c r="G13" i="8"/>
  <c r="W13" i="8"/>
  <c r="W16" i="8"/>
  <c r="W19" i="8"/>
  <c r="F19" i="8"/>
  <c r="F16" i="8"/>
  <c r="F13" i="8"/>
  <c r="F10" i="8"/>
  <c r="B19" i="8"/>
  <c r="B13" i="8"/>
  <c r="B16" i="8"/>
  <c r="B10" i="8"/>
  <c r="F9" i="104" l="1"/>
  <c r="F30" i="104" s="1"/>
  <c r="F9" i="105"/>
  <c r="F30" i="105" s="1"/>
  <c r="F9" i="88"/>
  <c r="F30" i="88" s="1"/>
  <c r="F10" i="87"/>
  <c r="F32" i="87" s="1"/>
  <c r="F10" i="103"/>
  <c r="F32" i="103" s="1"/>
  <c r="F10" i="102"/>
  <c r="F32" i="102" s="1"/>
  <c r="F9" i="112"/>
  <c r="F10" i="51"/>
  <c r="F32" i="51" s="1"/>
  <c r="W7" i="104"/>
  <c r="W28" i="104" s="1"/>
  <c r="W7" i="105"/>
  <c r="W28" i="105" s="1"/>
  <c r="W7" i="88"/>
  <c r="W28" i="88" s="1"/>
  <c r="W8" i="87"/>
  <c r="W30" i="87" s="1"/>
  <c r="W8" i="102"/>
  <c r="W30" i="102" s="1"/>
  <c r="W8" i="103"/>
  <c r="W30" i="103" s="1"/>
  <c r="W8" i="51"/>
  <c r="W30" i="51" s="1"/>
  <c r="R10" i="104"/>
  <c r="R31" i="104" s="1"/>
  <c r="R10" i="105"/>
  <c r="R31" i="105" s="1"/>
  <c r="R10" i="88"/>
  <c r="R31" i="88" s="1"/>
  <c r="R11" i="87"/>
  <c r="R33" i="87" s="1"/>
  <c r="R11" i="102"/>
  <c r="R33" i="102" s="1"/>
  <c r="R11" i="103"/>
  <c r="R33" i="103" s="1"/>
  <c r="R11" i="51"/>
  <c r="R33" i="51" s="1"/>
  <c r="F6" i="109"/>
  <c r="F27" i="109" s="1"/>
  <c r="F6" i="111"/>
  <c r="F27" i="111" s="1"/>
  <c r="F6" i="108"/>
  <c r="F27" i="108" s="1"/>
  <c r="F6" i="110"/>
  <c r="F27" i="110" s="1"/>
  <c r="G9" i="104"/>
  <c r="G30" i="104" s="1"/>
  <c r="G9" i="105"/>
  <c r="G30" i="105" s="1"/>
  <c r="G9" i="88"/>
  <c r="G30" i="88" s="1"/>
  <c r="G10" i="87"/>
  <c r="G32" i="87" s="1"/>
  <c r="G10" i="102"/>
  <c r="G32" i="102" s="1"/>
  <c r="G10" i="103"/>
  <c r="G32" i="103" s="1"/>
  <c r="G10" i="51"/>
  <c r="G32" i="51" s="1"/>
  <c r="G9" i="112"/>
  <c r="R13" i="104"/>
  <c r="R34" i="104" s="1"/>
  <c r="R13" i="105"/>
  <c r="R34" i="105" s="1"/>
  <c r="R13" i="88"/>
  <c r="R34" i="88" s="1"/>
  <c r="R14" i="87"/>
  <c r="R36" i="87" s="1"/>
  <c r="R14" i="102"/>
  <c r="R36" i="102" s="1"/>
  <c r="R14" i="103"/>
  <c r="R36" i="103" s="1"/>
  <c r="R14" i="51"/>
  <c r="R36" i="51" s="1"/>
  <c r="R16" i="104"/>
  <c r="R37" i="104" s="1"/>
  <c r="R16" i="105"/>
  <c r="R37" i="105" s="1"/>
  <c r="R16" i="88"/>
  <c r="R37" i="88" s="1"/>
  <c r="R17" i="87"/>
  <c r="R39" i="87" s="1"/>
  <c r="R17" i="102"/>
  <c r="R39" i="102" s="1"/>
  <c r="R17" i="103"/>
  <c r="R39" i="103" s="1"/>
  <c r="R17" i="51"/>
  <c r="R39" i="51" s="1"/>
  <c r="AH13" i="104"/>
  <c r="AH34" i="104" s="1"/>
  <c r="AH13" i="105"/>
  <c r="AH34" i="105" s="1"/>
  <c r="AH13" i="88"/>
  <c r="AH34" i="88" s="1"/>
  <c r="AH14" i="87"/>
  <c r="AH36" i="87" s="1"/>
  <c r="AH14" i="102"/>
  <c r="AH36" i="102" s="1"/>
  <c r="AH14" i="103"/>
  <c r="AH36" i="103" s="1"/>
  <c r="AH14" i="51"/>
  <c r="AH36" i="51" s="1"/>
  <c r="AH10" i="104"/>
  <c r="AH31" i="104" s="1"/>
  <c r="AH10" i="105"/>
  <c r="AH31" i="105" s="1"/>
  <c r="AH10" i="88"/>
  <c r="AH31" i="88" s="1"/>
  <c r="AH11" i="87"/>
  <c r="AH33" i="87" s="1"/>
  <c r="AH11" i="102"/>
  <c r="AH33" i="102" s="1"/>
  <c r="AH11" i="103"/>
  <c r="AH33" i="103" s="1"/>
  <c r="AH11" i="51"/>
  <c r="AH33" i="51" s="1"/>
  <c r="G6" i="111"/>
  <c r="G27" i="111" s="1"/>
  <c r="G6" i="108"/>
  <c r="G27" i="108" s="1"/>
  <c r="G6" i="109"/>
  <c r="G27" i="109" s="1"/>
  <c r="G6" i="110"/>
  <c r="G27" i="110" s="1"/>
  <c r="N16" i="109"/>
  <c r="N37" i="109" s="1"/>
  <c r="N16" i="111"/>
  <c r="N37" i="111" s="1"/>
  <c r="N16" i="108"/>
  <c r="N37" i="108" s="1"/>
  <c r="N16" i="110"/>
  <c r="N37" i="110" s="1"/>
  <c r="L19" i="109"/>
  <c r="L40" i="109" s="1"/>
  <c r="L19" i="111"/>
  <c r="L40" i="111" s="1"/>
  <c r="L19" i="108"/>
  <c r="L40" i="108" s="1"/>
  <c r="L19" i="110"/>
  <c r="L40" i="110" s="1"/>
  <c r="G18" i="104"/>
  <c r="G39" i="104" s="1"/>
  <c r="G18" i="105"/>
  <c r="G39" i="105" s="1"/>
  <c r="G18" i="88"/>
  <c r="G39" i="88" s="1"/>
  <c r="G19" i="87"/>
  <c r="G41" i="87" s="1"/>
  <c r="G19" i="102"/>
  <c r="G41" i="102" s="1"/>
  <c r="G19" i="103"/>
  <c r="G41" i="103" s="1"/>
  <c r="G19" i="51"/>
  <c r="G41" i="51" s="1"/>
  <c r="G18" i="112"/>
  <c r="R19" i="104"/>
  <c r="R40" i="104" s="1"/>
  <c r="R19" i="105"/>
  <c r="R40" i="105" s="1"/>
  <c r="R19" i="88"/>
  <c r="R40" i="88" s="1"/>
  <c r="R20" i="87"/>
  <c r="R42" i="87" s="1"/>
  <c r="R20" i="102"/>
  <c r="R42" i="102" s="1"/>
  <c r="R20" i="103"/>
  <c r="R42" i="103" s="1"/>
  <c r="R20" i="51"/>
  <c r="R42" i="51" s="1"/>
  <c r="L22" i="8"/>
  <c r="L20" i="104"/>
  <c r="L41" i="104" s="1"/>
  <c r="L20" i="105"/>
  <c r="L41" i="105" s="1"/>
  <c r="L20" i="88"/>
  <c r="L41" i="88" s="1"/>
  <c r="L21" i="87"/>
  <c r="L43" i="87" s="1"/>
  <c r="L21" i="102"/>
  <c r="L43" i="102" s="1"/>
  <c r="L20" i="112"/>
  <c r="L21" i="51"/>
  <c r="L43" i="51" s="1"/>
  <c r="L21" i="103"/>
  <c r="L43" i="103" s="1"/>
  <c r="W9" i="104"/>
  <c r="W30" i="104" s="1"/>
  <c r="W9" i="105"/>
  <c r="W30" i="105" s="1"/>
  <c r="W9" i="88"/>
  <c r="W30" i="88" s="1"/>
  <c r="W10" i="87"/>
  <c r="W32" i="87" s="1"/>
  <c r="W10" i="102"/>
  <c r="W32" i="102" s="1"/>
  <c r="W10" i="103"/>
  <c r="W32" i="103" s="1"/>
  <c r="W10" i="51"/>
  <c r="W32" i="51" s="1"/>
  <c r="F12" i="104"/>
  <c r="F33" i="104" s="1"/>
  <c r="F12" i="105"/>
  <c r="F33" i="105" s="1"/>
  <c r="F12" i="88"/>
  <c r="F33" i="88" s="1"/>
  <c r="F13" i="87"/>
  <c r="F35" i="87" s="1"/>
  <c r="F13" i="102"/>
  <c r="F35" i="102" s="1"/>
  <c r="F12" i="112"/>
  <c r="F13" i="103"/>
  <c r="F35" i="103" s="1"/>
  <c r="F13" i="51"/>
  <c r="F35" i="51" s="1"/>
  <c r="G7" i="104"/>
  <c r="G28" i="104" s="1"/>
  <c r="G7" i="105"/>
  <c r="G28" i="105" s="1"/>
  <c r="G7" i="88"/>
  <c r="G28" i="88" s="1"/>
  <c r="G8" i="87"/>
  <c r="G30" i="87" s="1"/>
  <c r="G8" i="102"/>
  <c r="G30" i="102" s="1"/>
  <c r="G8" i="103"/>
  <c r="G30" i="103" s="1"/>
  <c r="G8" i="51"/>
  <c r="G30" i="51" s="1"/>
  <c r="G7" i="112"/>
  <c r="N10" i="109"/>
  <c r="N31" i="109" s="1"/>
  <c r="N10" i="111"/>
  <c r="N31" i="111" s="1"/>
  <c r="N10" i="108"/>
  <c r="N31" i="108" s="1"/>
  <c r="N10" i="110"/>
  <c r="N31" i="110" s="1"/>
  <c r="L13" i="109"/>
  <c r="L34" i="109" s="1"/>
  <c r="L13" i="111"/>
  <c r="L34" i="111" s="1"/>
  <c r="L13" i="108"/>
  <c r="L34" i="108" s="1"/>
  <c r="L13" i="110"/>
  <c r="L34" i="110" s="1"/>
  <c r="N13" i="109"/>
  <c r="N34" i="109" s="1"/>
  <c r="N13" i="111"/>
  <c r="N34" i="111" s="1"/>
  <c r="N13" i="108"/>
  <c r="N34" i="108" s="1"/>
  <c r="N13" i="110"/>
  <c r="N34" i="110" s="1"/>
  <c r="AH16" i="104"/>
  <c r="AH37" i="104" s="1"/>
  <c r="AH16" i="105"/>
  <c r="AH37" i="105" s="1"/>
  <c r="AH16" i="88"/>
  <c r="AH37" i="88" s="1"/>
  <c r="AH17" i="87"/>
  <c r="AH39" i="87" s="1"/>
  <c r="AH17" i="102"/>
  <c r="AH39" i="102" s="1"/>
  <c r="AH17" i="103"/>
  <c r="AH39" i="103" s="1"/>
  <c r="AH17" i="51"/>
  <c r="AH39" i="51" s="1"/>
  <c r="W18" i="104"/>
  <c r="W39" i="104" s="1"/>
  <c r="W18" i="105"/>
  <c r="W39" i="105" s="1"/>
  <c r="W18" i="88"/>
  <c r="W39" i="88" s="1"/>
  <c r="W19" i="87"/>
  <c r="W41" i="87" s="1"/>
  <c r="W19" i="102"/>
  <c r="W41" i="102" s="1"/>
  <c r="W19" i="103"/>
  <c r="W41" i="103" s="1"/>
  <c r="W19" i="51"/>
  <c r="W41" i="51" s="1"/>
  <c r="M16" i="109"/>
  <c r="M37" i="109" s="1"/>
  <c r="M16" i="111"/>
  <c r="M37" i="111" s="1"/>
  <c r="M16" i="108"/>
  <c r="M37" i="108" s="1"/>
  <c r="M16" i="110"/>
  <c r="M37" i="110" s="1"/>
  <c r="W15" i="104"/>
  <c r="W36" i="104" s="1"/>
  <c r="W15" i="88"/>
  <c r="W36" i="88" s="1"/>
  <c r="W15" i="105"/>
  <c r="W36" i="105" s="1"/>
  <c r="W16" i="87"/>
  <c r="W38" i="87" s="1"/>
  <c r="W16" i="102"/>
  <c r="W38" i="102" s="1"/>
  <c r="W16" i="103"/>
  <c r="W38" i="103" s="1"/>
  <c r="W16" i="51"/>
  <c r="W38" i="51" s="1"/>
  <c r="F15" i="104"/>
  <c r="F36" i="104" s="1"/>
  <c r="F15" i="105"/>
  <c r="F36" i="105" s="1"/>
  <c r="F15" i="88"/>
  <c r="F36" i="88" s="1"/>
  <c r="F16" i="87"/>
  <c r="F38" i="87" s="1"/>
  <c r="F16" i="102"/>
  <c r="F38" i="102" s="1"/>
  <c r="F16" i="103"/>
  <c r="F38" i="103" s="1"/>
  <c r="F16" i="51"/>
  <c r="F38" i="51" s="1"/>
  <c r="F15" i="112"/>
  <c r="W12" i="104"/>
  <c r="W33" i="104" s="1"/>
  <c r="W12" i="105"/>
  <c r="W33" i="105" s="1"/>
  <c r="W12" i="88"/>
  <c r="W33" i="88" s="1"/>
  <c r="W13" i="87"/>
  <c r="W35" i="87" s="1"/>
  <c r="W13" i="102"/>
  <c r="W35" i="102" s="1"/>
  <c r="W13" i="103"/>
  <c r="W35" i="103" s="1"/>
  <c r="W13" i="51"/>
  <c r="W35" i="51" s="1"/>
  <c r="G15" i="104"/>
  <c r="G36" i="104" s="1"/>
  <c r="G15" i="105"/>
  <c r="G36" i="105" s="1"/>
  <c r="G15" i="88"/>
  <c r="G36" i="88" s="1"/>
  <c r="G16" i="87"/>
  <c r="G38" i="87" s="1"/>
  <c r="G16" i="102"/>
  <c r="G38" i="102" s="1"/>
  <c r="G16" i="103"/>
  <c r="G38" i="103" s="1"/>
  <c r="G16" i="51"/>
  <c r="G38" i="51" s="1"/>
  <c r="G15" i="112"/>
  <c r="F18" i="104"/>
  <c r="F39" i="104" s="1"/>
  <c r="F18" i="105"/>
  <c r="F39" i="105" s="1"/>
  <c r="F18" i="88"/>
  <c r="F39" i="88" s="1"/>
  <c r="F19" i="87"/>
  <c r="F41" i="87" s="1"/>
  <c r="F19" i="103"/>
  <c r="F41" i="103" s="1"/>
  <c r="F19" i="51"/>
  <c r="F41" i="51" s="1"/>
  <c r="F18" i="112"/>
  <c r="F19" i="102"/>
  <c r="F41" i="102" s="1"/>
  <c r="G12" i="104"/>
  <c r="G33" i="104" s="1"/>
  <c r="G12" i="105"/>
  <c r="G33" i="105" s="1"/>
  <c r="G12" i="88"/>
  <c r="G33" i="88" s="1"/>
  <c r="G13" i="87"/>
  <c r="G35" i="87" s="1"/>
  <c r="G13" i="102"/>
  <c r="G35" i="102" s="1"/>
  <c r="G13" i="103"/>
  <c r="G35" i="103" s="1"/>
  <c r="G13" i="51"/>
  <c r="G35" i="51" s="1"/>
  <c r="G12" i="112"/>
  <c r="F7" i="104"/>
  <c r="F28" i="104" s="1"/>
  <c r="F7" i="105"/>
  <c r="F28" i="105" s="1"/>
  <c r="F7" i="88"/>
  <c r="F28" i="88" s="1"/>
  <c r="F8" i="87"/>
  <c r="F30" i="87" s="1"/>
  <c r="F8" i="102"/>
  <c r="F30" i="102" s="1"/>
  <c r="F8" i="103"/>
  <c r="F30" i="103" s="1"/>
  <c r="F8" i="51"/>
  <c r="F30" i="51" s="1"/>
  <c r="F7" i="112"/>
  <c r="L10" i="109"/>
  <c r="L31" i="109" s="1"/>
  <c r="L10" i="108"/>
  <c r="L31" i="108" s="1"/>
  <c r="L10" i="111"/>
  <c r="L31" i="111" s="1"/>
  <c r="L10" i="110"/>
  <c r="L31" i="110" s="1"/>
  <c r="M10" i="109"/>
  <c r="M31" i="109" s="1"/>
  <c r="M10" i="111"/>
  <c r="M31" i="111" s="1"/>
  <c r="M10" i="110"/>
  <c r="M31" i="110" s="1"/>
  <c r="M10" i="108"/>
  <c r="M31" i="108" s="1"/>
  <c r="M19" i="109"/>
  <c r="M40" i="109" s="1"/>
  <c r="M19" i="111"/>
  <c r="M40" i="111" s="1"/>
  <c r="M19" i="110"/>
  <c r="M40" i="110" s="1"/>
  <c r="M19" i="108"/>
  <c r="M40" i="108" s="1"/>
  <c r="M22" i="8"/>
  <c r="M20" i="104"/>
  <c r="M41" i="104" s="1"/>
  <c r="M20" i="105"/>
  <c r="M41" i="105" s="1"/>
  <c r="M20" i="88"/>
  <c r="M41" i="88" s="1"/>
  <c r="M21" i="87"/>
  <c r="M43" i="87" s="1"/>
  <c r="M21" i="102"/>
  <c r="M43" i="102" s="1"/>
  <c r="M21" i="103"/>
  <c r="M43" i="103" s="1"/>
  <c r="M21" i="51"/>
  <c r="M43" i="51" s="1"/>
  <c r="M20" i="112"/>
  <c r="AH21" i="8"/>
  <c r="AH19" i="104"/>
  <c r="AH40" i="104" s="1"/>
  <c r="AH19" i="105"/>
  <c r="AH40" i="105" s="1"/>
  <c r="AH19" i="88"/>
  <c r="AH40" i="88" s="1"/>
  <c r="AH20" i="87"/>
  <c r="AH42" i="87" s="1"/>
  <c r="AH20" i="102"/>
  <c r="AH42" i="102" s="1"/>
  <c r="AH20" i="51"/>
  <c r="AH42" i="51" s="1"/>
  <c r="AH20" i="103"/>
  <c r="AH42" i="103" s="1"/>
  <c r="Q22" i="8"/>
  <c r="Q20" i="104"/>
  <c r="Q41" i="104" s="1"/>
  <c r="Q20" i="105"/>
  <c r="Q41" i="105" s="1"/>
  <c r="Q20" i="88"/>
  <c r="Q41" i="88" s="1"/>
  <c r="Q21" i="87"/>
  <c r="Q43" i="87" s="1"/>
  <c r="Q21" i="102"/>
  <c r="Q43" i="102" s="1"/>
  <c r="Q21" i="103"/>
  <c r="Q43" i="103" s="1"/>
  <c r="Q21" i="51"/>
  <c r="Q43" i="51" s="1"/>
  <c r="L16" i="109"/>
  <c r="L37" i="109" s="1"/>
  <c r="L16" i="111"/>
  <c r="L37" i="111" s="1"/>
  <c r="L16" i="108"/>
  <c r="L37" i="108" s="1"/>
  <c r="L16" i="110"/>
  <c r="L37" i="110" s="1"/>
  <c r="M13" i="109"/>
  <c r="M34" i="109" s="1"/>
  <c r="M13" i="108"/>
  <c r="M34" i="108" s="1"/>
  <c r="M13" i="111"/>
  <c r="M34" i="111" s="1"/>
  <c r="M13" i="110"/>
  <c r="M34" i="110" s="1"/>
  <c r="N19" i="109"/>
  <c r="N40" i="109" s="1"/>
  <c r="N19" i="111"/>
  <c r="N40" i="111" s="1"/>
  <c r="N19" i="108"/>
  <c r="N40" i="108" s="1"/>
  <c r="N19" i="110"/>
  <c r="N40" i="110" s="1"/>
  <c r="N22" i="8"/>
  <c r="N20" i="104"/>
  <c r="N41" i="104" s="1"/>
  <c r="N20" i="105"/>
  <c r="N41" i="105" s="1"/>
  <c r="N20" i="88"/>
  <c r="N41" i="88" s="1"/>
  <c r="N21" i="87"/>
  <c r="N43" i="87" s="1"/>
  <c r="N21" i="102"/>
  <c r="N43" i="102" s="1"/>
  <c r="N21" i="103"/>
  <c r="N43" i="103" s="1"/>
  <c r="N21" i="51"/>
  <c r="N43" i="51" s="1"/>
  <c r="N20" i="112"/>
  <c r="B12" i="90"/>
  <c r="B33" i="90" s="1"/>
  <c r="B12" i="104"/>
  <c r="B33" i="104" s="1"/>
  <c r="B12" i="105"/>
  <c r="B33" i="105" s="1"/>
  <c r="B12" i="88"/>
  <c r="B33" i="88" s="1"/>
  <c r="B13" i="87"/>
  <c r="B35" i="87" s="1"/>
  <c r="B13" i="103"/>
  <c r="B35" i="103" s="1"/>
  <c r="B13" i="51"/>
  <c r="B35" i="51" s="1"/>
  <c r="B13" i="102"/>
  <c r="B35" i="102" s="1"/>
  <c r="R21" i="8"/>
  <c r="B19" i="122"/>
  <c r="B40" i="122" s="1"/>
  <c r="B19" i="121"/>
  <c r="B40" i="121" s="1"/>
  <c r="B19" i="120"/>
  <c r="B40" i="120" s="1"/>
  <c r="B19" i="119"/>
  <c r="B19" i="118"/>
  <c r="B40" i="118" s="1"/>
  <c r="B18" i="90"/>
  <c r="B39" i="90" s="1"/>
  <c r="B18" i="105"/>
  <c r="B39" i="105" s="1"/>
  <c r="B18" i="104"/>
  <c r="B39" i="104" s="1"/>
  <c r="B18" i="88"/>
  <c r="B39" i="88" s="1"/>
  <c r="B19" i="87"/>
  <c r="B41" i="87" s="1"/>
  <c r="B19" i="103"/>
  <c r="B41" i="103" s="1"/>
  <c r="B19" i="51"/>
  <c r="B41" i="51" s="1"/>
  <c r="B19" i="102"/>
  <c r="B41" i="102" s="1"/>
  <c r="B9" i="90"/>
  <c r="B30" i="90" s="1"/>
  <c r="B9" i="88"/>
  <c r="B30" i="88" s="1"/>
  <c r="B9" i="105"/>
  <c r="B30" i="105" s="1"/>
  <c r="B9" i="104"/>
  <c r="B30" i="104" s="1"/>
  <c r="B10" i="87"/>
  <c r="B32" i="87" s="1"/>
  <c r="B10" i="102"/>
  <c r="B32" i="102" s="1"/>
  <c r="B10" i="103"/>
  <c r="B32" i="103" s="1"/>
  <c r="B10" i="51"/>
  <c r="B32" i="51" s="1"/>
  <c r="B15" i="90"/>
  <c r="B36" i="90" s="1"/>
  <c r="B15" i="88"/>
  <c r="B36" i="88" s="1"/>
  <c r="B15" i="105"/>
  <c r="B36" i="105" s="1"/>
  <c r="B15" i="104"/>
  <c r="B36" i="104" s="1"/>
  <c r="B16" i="87"/>
  <c r="B38" i="87" s="1"/>
  <c r="B16" i="102"/>
  <c r="B38" i="102" s="1"/>
  <c r="B16" i="103"/>
  <c r="B38" i="103" s="1"/>
  <c r="B16" i="51"/>
  <c r="B38" i="51" s="1"/>
  <c r="B7" i="90"/>
  <c r="B28" i="90" s="1"/>
  <c r="B7" i="104"/>
  <c r="B28" i="104" s="1"/>
  <c r="B7" i="88"/>
  <c r="B28" i="88" s="1"/>
  <c r="B7" i="105"/>
  <c r="B28" i="105" s="1"/>
  <c r="B8" i="103"/>
  <c r="B30" i="103" s="1"/>
  <c r="B8" i="87"/>
  <c r="B30" i="87" s="1"/>
  <c r="B8" i="102"/>
  <c r="B30" i="102" s="1"/>
  <c r="B8" i="51"/>
  <c r="B30" i="51" s="1"/>
  <c r="B13" i="122"/>
  <c r="B34" i="122" s="1"/>
  <c r="B13" i="121"/>
  <c r="B34" i="121" s="1"/>
  <c r="B13" i="120"/>
  <c r="B34" i="120" s="1"/>
  <c r="B13" i="119"/>
  <c r="B13" i="118"/>
  <c r="B34" i="118" s="1"/>
  <c r="B10" i="122"/>
  <c r="B31" i="122" s="1"/>
  <c r="B10" i="121"/>
  <c r="B31" i="121" s="1"/>
  <c r="B10" i="120"/>
  <c r="B31" i="120" s="1"/>
  <c r="B10" i="119"/>
  <c r="B10" i="118"/>
  <c r="B31" i="118" s="1"/>
  <c r="B16" i="122"/>
  <c r="B37" i="122" s="1"/>
  <c r="B16" i="120"/>
  <c r="B37" i="120" s="1"/>
  <c r="B16" i="121"/>
  <c r="B37" i="121" s="1"/>
  <c r="B16" i="119"/>
  <c r="B16" i="118"/>
  <c r="B37" i="118" s="1"/>
  <c r="B11" i="8"/>
  <c r="B9" i="112"/>
  <c r="B17" i="8"/>
  <c r="B15" i="112"/>
  <c r="F14" i="8"/>
  <c r="W11" i="8"/>
  <c r="G20" i="8"/>
  <c r="B7" i="112"/>
  <c r="F11" i="8"/>
  <c r="G14" i="8"/>
  <c r="B14" i="8"/>
  <c r="B12" i="112"/>
  <c r="W20" i="8"/>
  <c r="F17" i="8"/>
  <c r="W17" i="8"/>
  <c r="G11" i="8"/>
  <c r="B20" i="8"/>
  <c r="B18" i="112"/>
  <c r="F20" i="8"/>
  <c r="W14" i="8"/>
  <c r="G17" i="8"/>
  <c r="W16" i="104" l="1"/>
  <c r="W37" i="104" s="1"/>
  <c r="W16" i="105"/>
  <c r="W37" i="105" s="1"/>
  <c r="W16" i="88"/>
  <c r="W37" i="88" s="1"/>
  <c r="W17" i="87"/>
  <c r="W39" i="87" s="1"/>
  <c r="W17" i="102"/>
  <c r="W39" i="102" s="1"/>
  <c r="W17" i="103"/>
  <c r="W39" i="103" s="1"/>
  <c r="W17" i="51"/>
  <c r="W39" i="51" s="1"/>
  <c r="F16" i="104"/>
  <c r="F37" i="104" s="1"/>
  <c r="F16" i="105"/>
  <c r="F37" i="105" s="1"/>
  <c r="F16" i="88"/>
  <c r="F37" i="88" s="1"/>
  <c r="F17" i="87"/>
  <c r="F39" i="87" s="1"/>
  <c r="F17" i="102"/>
  <c r="F39" i="102" s="1"/>
  <c r="F17" i="103"/>
  <c r="F39" i="103" s="1"/>
  <c r="F17" i="51"/>
  <c r="F39" i="51" s="1"/>
  <c r="F16" i="112"/>
  <c r="G13" i="104"/>
  <c r="G34" i="104" s="1"/>
  <c r="G13" i="105"/>
  <c r="G34" i="105" s="1"/>
  <c r="G13" i="88"/>
  <c r="G34" i="88" s="1"/>
  <c r="G14" i="87"/>
  <c r="G36" i="87" s="1"/>
  <c r="G14" i="102"/>
  <c r="G36" i="102" s="1"/>
  <c r="G14" i="103"/>
  <c r="G36" i="103" s="1"/>
  <c r="G14" i="51"/>
  <c r="G36" i="51" s="1"/>
  <c r="G13" i="112"/>
  <c r="W10" i="104"/>
  <c r="W31" i="104" s="1"/>
  <c r="W10" i="105"/>
  <c r="W31" i="105" s="1"/>
  <c r="W10" i="88"/>
  <c r="W31" i="88" s="1"/>
  <c r="W11" i="87"/>
  <c r="W33" i="87" s="1"/>
  <c r="W11" i="102"/>
  <c r="W33" i="102" s="1"/>
  <c r="W11" i="103"/>
  <c r="W33" i="103" s="1"/>
  <c r="W11" i="51"/>
  <c r="W33" i="51" s="1"/>
  <c r="N20" i="109"/>
  <c r="N41" i="109" s="1"/>
  <c r="N20" i="111"/>
  <c r="N41" i="111" s="1"/>
  <c r="N20" i="108"/>
  <c r="N41" i="108" s="1"/>
  <c r="N20" i="110"/>
  <c r="N41" i="110" s="1"/>
  <c r="N21" i="104"/>
  <c r="N42" i="104" s="1"/>
  <c r="N21" i="105"/>
  <c r="N42" i="105" s="1"/>
  <c r="N21" i="88"/>
  <c r="N42" i="88" s="1"/>
  <c r="N22" i="87"/>
  <c r="N44" i="87" s="1"/>
  <c r="N22" i="102"/>
  <c r="N44" i="102" s="1"/>
  <c r="N22" i="103"/>
  <c r="N44" i="103" s="1"/>
  <c r="N22" i="51"/>
  <c r="N44" i="51" s="1"/>
  <c r="N21" i="112"/>
  <c r="Q21" i="104"/>
  <c r="Q42" i="104" s="1"/>
  <c r="Q21" i="105"/>
  <c r="Q42" i="105" s="1"/>
  <c r="Q21" i="88"/>
  <c r="Q42" i="88" s="1"/>
  <c r="Q22" i="87"/>
  <c r="Q44" i="87" s="1"/>
  <c r="Q22" i="102"/>
  <c r="Q44" i="102" s="1"/>
  <c r="Q22" i="103"/>
  <c r="Q44" i="103" s="1"/>
  <c r="Q22" i="51"/>
  <c r="Q44" i="51" s="1"/>
  <c r="AH22" i="8"/>
  <c r="AH20" i="104"/>
  <c r="AH41" i="104" s="1"/>
  <c r="AH20" i="105"/>
  <c r="AH41" i="105" s="1"/>
  <c r="AH20" i="88"/>
  <c r="AH41" i="88" s="1"/>
  <c r="AH21" i="87"/>
  <c r="AH43" i="87" s="1"/>
  <c r="AH21" i="102"/>
  <c r="AH43" i="102" s="1"/>
  <c r="AH21" i="103"/>
  <c r="AH43" i="103" s="1"/>
  <c r="AH21" i="51"/>
  <c r="AH43" i="51" s="1"/>
  <c r="F12" i="109"/>
  <c r="F33" i="109" s="1"/>
  <c r="F12" i="111"/>
  <c r="F33" i="111" s="1"/>
  <c r="F12" i="110"/>
  <c r="F33" i="110" s="1"/>
  <c r="F12" i="108"/>
  <c r="F33" i="108" s="1"/>
  <c r="F9" i="109"/>
  <c r="F30" i="109" s="1"/>
  <c r="F9" i="111"/>
  <c r="F30" i="111" s="1"/>
  <c r="F9" i="108"/>
  <c r="F30" i="108" s="1"/>
  <c r="F9" i="110"/>
  <c r="F30" i="110" s="1"/>
  <c r="F18" i="109"/>
  <c r="F39" i="109" s="1"/>
  <c r="F18" i="111"/>
  <c r="F39" i="111" s="1"/>
  <c r="F18" i="110"/>
  <c r="F39" i="110" s="1"/>
  <c r="F18" i="108"/>
  <c r="F39" i="108" s="1"/>
  <c r="L20" i="110"/>
  <c r="L41" i="110" s="1"/>
  <c r="L20" i="109"/>
  <c r="L41" i="109" s="1"/>
  <c r="L20" i="111"/>
  <c r="L41" i="111" s="1"/>
  <c r="L20" i="108"/>
  <c r="L41" i="108" s="1"/>
  <c r="M20" i="109"/>
  <c r="M41" i="109" s="1"/>
  <c r="M20" i="108"/>
  <c r="M41" i="108" s="1"/>
  <c r="M20" i="111"/>
  <c r="M41" i="111" s="1"/>
  <c r="M20" i="110"/>
  <c r="M41" i="110" s="1"/>
  <c r="M21" i="104"/>
  <c r="M42" i="104" s="1"/>
  <c r="M21" i="105"/>
  <c r="M42" i="105" s="1"/>
  <c r="M21" i="88"/>
  <c r="M42" i="88" s="1"/>
  <c r="M22" i="87"/>
  <c r="M44" i="87" s="1"/>
  <c r="M22" i="102"/>
  <c r="M44" i="102" s="1"/>
  <c r="M22" i="103"/>
  <c r="M44" i="103" s="1"/>
  <c r="M22" i="51"/>
  <c r="M44" i="51" s="1"/>
  <c r="M21" i="112"/>
  <c r="F15" i="109"/>
  <c r="F36" i="109" s="1"/>
  <c r="F15" i="111"/>
  <c r="F36" i="111" s="1"/>
  <c r="F15" i="108"/>
  <c r="F36" i="108" s="1"/>
  <c r="F15" i="110"/>
  <c r="F36" i="110" s="1"/>
  <c r="L21" i="104"/>
  <c r="L42" i="104" s="1"/>
  <c r="L21" i="105"/>
  <c r="L42" i="105" s="1"/>
  <c r="L21" i="88"/>
  <c r="L42" i="88" s="1"/>
  <c r="L22" i="87"/>
  <c r="L44" i="87" s="1"/>
  <c r="L22" i="102"/>
  <c r="L44" i="102" s="1"/>
  <c r="L22" i="103"/>
  <c r="L44" i="103" s="1"/>
  <c r="L22" i="51"/>
  <c r="L44" i="51" s="1"/>
  <c r="L21" i="112"/>
  <c r="G18" i="111"/>
  <c r="G39" i="111" s="1"/>
  <c r="G18" i="110"/>
  <c r="G39" i="110" s="1"/>
  <c r="G18" i="108"/>
  <c r="G39" i="108" s="1"/>
  <c r="G18" i="109"/>
  <c r="G39" i="109" s="1"/>
  <c r="G9" i="108"/>
  <c r="G30" i="108" s="1"/>
  <c r="G9" i="109"/>
  <c r="G30" i="109" s="1"/>
  <c r="G9" i="111"/>
  <c r="G30" i="111" s="1"/>
  <c r="G9" i="110"/>
  <c r="G30" i="110" s="1"/>
  <c r="F19" i="104"/>
  <c r="F40" i="104" s="1"/>
  <c r="F19" i="105"/>
  <c r="F40" i="105" s="1"/>
  <c r="F19" i="88"/>
  <c r="F40" i="88" s="1"/>
  <c r="F20" i="87"/>
  <c r="F42" i="87" s="1"/>
  <c r="F20" i="102"/>
  <c r="F42" i="102" s="1"/>
  <c r="F20" i="103"/>
  <c r="F42" i="103" s="1"/>
  <c r="F20" i="51"/>
  <c r="F42" i="51" s="1"/>
  <c r="F19" i="112"/>
  <c r="G19" i="104"/>
  <c r="G40" i="104" s="1"/>
  <c r="G19" i="105"/>
  <c r="G40" i="105" s="1"/>
  <c r="G19" i="88"/>
  <c r="G40" i="88" s="1"/>
  <c r="G20" i="87"/>
  <c r="G42" i="87" s="1"/>
  <c r="G20" i="102"/>
  <c r="G42" i="102" s="1"/>
  <c r="G20" i="51"/>
  <c r="G42" i="51" s="1"/>
  <c r="G20" i="103"/>
  <c r="G42" i="103" s="1"/>
  <c r="G19" i="112"/>
  <c r="G16" i="104"/>
  <c r="G37" i="104" s="1"/>
  <c r="G16" i="105"/>
  <c r="G37" i="105" s="1"/>
  <c r="G16" i="88"/>
  <c r="G37" i="88" s="1"/>
  <c r="G17" i="87"/>
  <c r="G39" i="87" s="1"/>
  <c r="G17" i="102"/>
  <c r="G39" i="102" s="1"/>
  <c r="G17" i="103"/>
  <c r="G39" i="103" s="1"/>
  <c r="G17" i="51"/>
  <c r="G39" i="51" s="1"/>
  <c r="G16" i="112"/>
  <c r="W19" i="104"/>
  <c r="W40" i="104" s="1"/>
  <c r="W19" i="105"/>
  <c r="W40" i="105" s="1"/>
  <c r="W19" i="88"/>
  <c r="W40" i="88" s="1"/>
  <c r="W20" i="87"/>
  <c r="W42" i="87" s="1"/>
  <c r="W20" i="102"/>
  <c r="W42" i="102" s="1"/>
  <c r="W20" i="51"/>
  <c r="W42" i="51" s="1"/>
  <c r="W20" i="103"/>
  <c r="W42" i="103" s="1"/>
  <c r="F10" i="104"/>
  <c r="F31" i="104" s="1"/>
  <c r="F10" i="105"/>
  <c r="F31" i="105" s="1"/>
  <c r="F10" i="88"/>
  <c r="F31" i="88" s="1"/>
  <c r="F11" i="87"/>
  <c r="F33" i="87" s="1"/>
  <c r="F11" i="102"/>
  <c r="F33" i="102" s="1"/>
  <c r="F11" i="103"/>
  <c r="F33" i="103" s="1"/>
  <c r="F10" i="112"/>
  <c r="F11" i="51"/>
  <c r="F33" i="51" s="1"/>
  <c r="F13" i="104"/>
  <c r="F34" i="104" s="1"/>
  <c r="F13" i="105"/>
  <c r="F34" i="105" s="1"/>
  <c r="F13" i="88"/>
  <c r="F34" i="88" s="1"/>
  <c r="F14" i="87"/>
  <c r="F36" i="87" s="1"/>
  <c r="F14" i="102"/>
  <c r="F36" i="102" s="1"/>
  <c r="F14" i="103"/>
  <c r="F36" i="103" s="1"/>
  <c r="F13" i="112"/>
  <c r="F14" i="51"/>
  <c r="F36" i="51" s="1"/>
  <c r="W13" i="104"/>
  <c r="W34" i="104" s="1"/>
  <c r="W13" i="105"/>
  <c r="W34" i="105" s="1"/>
  <c r="W13" i="88"/>
  <c r="W34" i="88" s="1"/>
  <c r="W14" i="87"/>
  <c r="W36" i="87" s="1"/>
  <c r="W14" i="102"/>
  <c r="W36" i="102" s="1"/>
  <c r="W14" i="103"/>
  <c r="W36" i="103" s="1"/>
  <c r="W14" i="51"/>
  <c r="W36" i="51" s="1"/>
  <c r="G10" i="104"/>
  <c r="G31" i="104" s="1"/>
  <c r="G10" i="105"/>
  <c r="G31" i="105" s="1"/>
  <c r="G10" i="88"/>
  <c r="G31" i="88" s="1"/>
  <c r="G11" i="87"/>
  <c r="G33" i="87" s="1"/>
  <c r="G11" i="102"/>
  <c r="G33" i="102" s="1"/>
  <c r="G11" i="103"/>
  <c r="G33" i="103" s="1"/>
  <c r="G11" i="51"/>
  <c r="G33" i="51" s="1"/>
  <c r="G10" i="112"/>
  <c r="R20" i="104"/>
  <c r="R41" i="104" s="1"/>
  <c r="R20" i="105"/>
  <c r="R41" i="105" s="1"/>
  <c r="R20" i="88"/>
  <c r="R41" i="88" s="1"/>
  <c r="R21" i="87"/>
  <c r="R43" i="87" s="1"/>
  <c r="R21" i="102"/>
  <c r="R43" i="102" s="1"/>
  <c r="R21" i="51"/>
  <c r="R43" i="51" s="1"/>
  <c r="R21" i="103"/>
  <c r="R43" i="103" s="1"/>
  <c r="F7" i="109"/>
  <c r="F28" i="109" s="1"/>
  <c r="F7" i="111"/>
  <c r="F28" i="111" s="1"/>
  <c r="F7" i="108"/>
  <c r="F28" i="108" s="1"/>
  <c r="F7" i="110"/>
  <c r="F28" i="110" s="1"/>
  <c r="G12" i="111"/>
  <c r="G33" i="111" s="1"/>
  <c r="G12" i="109"/>
  <c r="G33" i="109" s="1"/>
  <c r="G12" i="110"/>
  <c r="G33" i="110" s="1"/>
  <c r="G12" i="108"/>
  <c r="G33" i="108" s="1"/>
  <c r="G15" i="111"/>
  <c r="G36" i="111" s="1"/>
  <c r="G15" i="108"/>
  <c r="G36" i="108" s="1"/>
  <c r="G15" i="110"/>
  <c r="G36" i="110" s="1"/>
  <c r="G15" i="109"/>
  <c r="G36" i="109" s="1"/>
  <c r="G7" i="108"/>
  <c r="G28" i="108" s="1"/>
  <c r="G7" i="110"/>
  <c r="G28" i="110" s="1"/>
  <c r="G7" i="109"/>
  <c r="G28" i="109" s="1"/>
  <c r="G7" i="111"/>
  <c r="G28" i="111" s="1"/>
  <c r="R22" i="8"/>
  <c r="B20" i="122"/>
  <c r="B41" i="122" s="1"/>
  <c r="B20" i="121"/>
  <c r="B41" i="121" s="1"/>
  <c r="B20" i="120"/>
  <c r="B41" i="120" s="1"/>
  <c r="B20" i="119"/>
  <c r="B20" i="118"/>
  <c r="B41" i="118" s="1"/>
  <c r="B19" i="90"/>
  <c r="B40" i="90" s="1"/>
  <c r="B19" i="104"/>
  <c r="B40" i="104" s="1"/>
  <c r="B19" i="105"/>
  <c r="B40" i="105" s="1"/>
  <c r="B20" i="87"/>
  <c r="B42" i="87" s="1"/>
  <c r="B20" i="103"/>
  <c r="B42" i="103" s="1"/>
  <c r="B19" i="88"/>
  <c r="B40" i="88" s="1"/>
  <c r="B20" i="102"/>
  <c r="B42" i="102" s="1"/>
  <c r="B20" i="51"/>
  <c r="B42" i="51" s="1"/>
  <c r="B10" i="90"/>
  <c r="B31" i="90" s="1"/>
  <c r="B10" i="104"/>
  <c r="B31" i="104" s="1"/>
  <c r="B10" i="105"/>
  <c r="B31" i="105" s="1"/>
  <c r="B10" i="88"/>
  <c r="B31" i="88" s="1"/>
  <c r="B11" i="87"/>
  <c r="B33" i="87" s="1"/>
  <c r="B11" i="102"/>
  <c r="B33" i="102" s="1"/>
  <c r="B11" i="103"/>
  <c r="B33" i="103" s="1"/>
  <c r="B11" i="51"/>
  <c r="B33" i="51" s="1"/>
  <c r="B13" i="90"/>
  <c r="B34" i="90" s="1"/>
  <c r="B13" i="104"/>
  <c r="B34" i="104" s="1"/>
  <c r="B13" i="88"/>
  <c r="B34" i="88" s="1"/>
  <c r="B13" i="105"/>
  <c r="B34" i="105" s="1"/>
  <c r="B14" i="103"/>
  <c r="B36" i="103" s="1"/>
  <c r="B14" i="87"/>
  <c r="B36" i="87" s="1"/>
  <c r="B14" i="102"/>
  <c r="B36" i="102" s="1"/>
  <c r="B14" i="51"/>
  <c r="B36" i="51" s="1"/>
  <c r="B16" i="90"/>
  <c r="B37" i="90" s="1"/>
  <c r="B16" i="105"/>
  <c r="B37" i="105" s="1"/>
  <c r="B16" i="104"/>
  <c r="B37" i="104" s="1"/>
  <c r="B16" i="88"/>
  <c r="B37" i="88" s="1"/>
  <c r="B17" i="87"/>
  <c r="B39" i="87" s="1"/>
  <c r="B17" i="102"/>
  <c r="B39" i="102" s="1"/>
  <c r="B17" i="103"/>
  <c r="B39" i="103" s="1"/>
  <c r="B17" i="51"/>
  <c r="B39" i="51" s="1"/>
  <c r="B18" i="109"/>
  <c r="B39" i="109" s="1"/>
  <c r="B18" i="111"/>
  <c r="B39" i="111" s="1"/>
  <c r="B18" i="108"/>
  <c r="B39" i="108" s="1"/>
  <c r="B18" i="110"/>
  <c r="B39" i="110" s="1"/>
  <c r="B12" i="109"/>
  <c r="B33" i="109" s="1"/>
  <c r="B12" i="111"/>
  <c r="B33" i="111" s="1"/>
  <c r="B12" i="108"/>
  <c r="B33" i="108" s="1"/>
  <c r="B12" i="110"/>
  <c r="B33" i="110" s="1"/>
  <c r="B9" i="109"/>
  <c r="B30" i="109" s="1"/>
  <c r="B9" i="111"/>
  <c r="B30" i="111" s="1"/>
  <c r="B9" i="108"/>
  <c r="B30" i="108" s="1"/>
  <c r="B9" i="110"/>
  <c r="B30" i="110" s="1"/>
  <c r="B15" i="109"/>
  <c r="B36" i="109" s="1"/>
  <c r="B15" i="111"/>
  <c r="B36" i="111" s="1"/>
  <c r="B15" i="108"/>
  <c r="B36" i="108" s="1"/>
  <c r="B15" i="110"/>
  <c r="B36" i="110" s="1"/>
  <c r="B7" i="108"/>
  <c r="B28" i="108" s="1"/>
  <c r="B7" i="110"/>
  <c r="B28" i="110" s="1"/>
  <c r="B7" i="109"/>
  <c r="B28" i="109" s="1"/>
  <c r="B7" i="111"/>
  <c r="B28" i="111" s="1"/>
  <c r="G21" i="8"/>
  <c r="B16" i="112"/>
  <c r="F21" i="8"/>
  <c r="B21" i="8"/>
  <c r="B19" i="112"/>
  <c r="W21" i="8"/>
  <c r="B13" i="112"/>
  <c r="B10" i="112"/>
  <c r="V6" i="104" l="1"/>
  <c r="V27" i="104" s="1"/>
  <c r="V6" i="105"/>
  <c r="V27" i="105" s="1"/>
  <c r="V6" i="88"/>
  <c r="V27" i="88" s="1"/>
  <c r="V7" i="87"/>
  <c r="V29" i="87" s="1"/>
  <c r="V7" i="51"/>
  <c r="V29" i="51" s="1"/>
  <c r="V7" i="102"/>
  <c r="V29" i="102" s="1"/>
  <c r="V7" i="103"/>
  <c r="V29" i="103" s="1"/>
  <c r="G20" i="104"/>
  <c r="G41" i="104" s="1"/>
  <c r="G20" i="105"/>
  <c r="G41" i="105" s="1"/>
  <c r="G20" i="88"/>
  <c r="G41" i="88" s="1"/>
  <c r="G21" i="87"/>
  <c r="G43" i="87" s="1"/>
  <c r="G21" i="102"/>
  <c r="G43" i="102" s="1"/>
  <c r="G21" i="103"/>
  <c r="G43" i="103" s="1"/>
  <c r="G21" i="51"/>
  <c r="G43" i="51" s="1"/>
  <c r="G20" i="112"/>
  <c r="G10" i="108"/>
  <c r="G31" i="108" s="1"/>
  <c r="G10" i="110"/>
  <c r="G31" i="110" s="1"/>
  <c r="G10" i="111"/>
  <c r="G31" i="111" s="1"/>
  <c r="G10" i="109"/>
  <c r="G31" i="109" s="1"/>
  <c r="F13" i="109"/>
  <c r="F34" i="109" s="1"/>
  <c r="F13" i="111"/>
  <c r="F34" i="111" s="1"/>
  <c r="F13" i="110"/>
  <c r="F34" i="110" s="1"/>
  <c r="F13" i="108"/>
  <c r="F34" i="108" s="1"/>
  <c r="F10" i="109"/>
  <c r="F31" i="109" s="1"/>
  <c r="F10" i="111"/>
  <c r="F31" i="111" s="1"/>
  <c r="F10" i="108"/>
  <c r="F31" i="108" s="1"/>
  <c r="F10" i="110"/>
  <c r="F31" i="110" s="1"/>
  <c r="G13" i="108"/>
  <c r="G34" i="108" s="1"/>
  <c r="G13" i="110"/>
  <c r="G34" i="110" s="1"/>
  <c r="G13" i="109"/>
  <c r="G34" i="109" s="1"/>
  <c r="G13" i="111"/>
  <c r="G34" i="111" s="1"/>
  <c r="F16" i="109"/>
  <c r="F37" i="109" s="1"/>
  <c r="F16" i="111"/>
  <c r="F37" i="111" s="1"/>
  <c r="F16" i="108"/>
  <c r="F37" i="108" s="1"/>
  <c r="F16" i="110"/>
  <c r="F37" i="110" s="1"/>
  <c r="F20" i="104"/>
  <c r="F41" i="104" s="1"/>
  <c r="F20" i="105"/>
  <c r="F41" i="105" s="1"/>
  <c r="F20" i="88"/>
  <c r="F41" i="88" s="1"/>
  <c r="F21" i="87"/>
  <c r="F43" i="87" s="1"/>
  <c r="F21" i="102"/>
  <c r="F43" i="102" s="1"/>
  <c r="F20" i="112"/>
  <c r="F21" i="103"/>
  <c r="F43" i="103" s="1"/>
  <c r="F21" i="51"/>
  <c r="F43" i="51" s="1"/>
  <c r="R21" i="104"/>
  <c r="R42" i="104" s="1"/>
  <c r="R21" i="105"/>
  <c r="R42" i="105" s="1"/>
  <c r="R21" i="88"/>
  <c r="R42" i="88" s="1"/>
  <c r="R22" i="87"/>
  <c r="R44" i="87" s="1"/>
  <c r="R22" i="102"/>
  <c r="R44" i="102" s="1"/>
  <c r="R22" i="51"/>
  <c r="R44" i="51" s="1"/>
  <c r="R22" i="103"/>
  <c r="R44" i="103" s="1"/>
  <c r="AH21" i="104"/>
  <c r="AH42" i="104" s="1"/>
  <c r="AH21" i="105"/>
  <c r="AH42" i="105" s="1"/>
  <c r="AH21" i="88"/>
  <c r="AH42" i="88" s="1"/>
  <c r="AH22" i="87"/>
  <c r="AH44" i="87" s="1"/>
  <c r="AH22" i="102"/>
  <c r="AH44" i="102" s="1"/>
  <c r="AH22" i="103"/>
  <c r="AH44" i="103" s="1"/>
  <c r="AH22" i="51"/>
  <c r="AH44" i="51" s="1"/>
  <c r="N21" i="109"/>
  <c r="N42" i="109" s="1"/>
  <c r="N21" i="111"/>
  <c r="N42" i="111" s="1"/>
  <c r="N21" i="108"/>
  <c r="N42" i="108" s="1"/>
  <c r="N21" i="110"/>
  <c r="N42" i="110" s="1"/>
  <c r="W20" i="104"/>
  <c r="W41" i="104" s="1"/>
  <c r="W20" i="105"/>
  <c r="W41" i="105" s="1"/>
  <c r="W20" i="88"/>
  <c r="W41" i="88" s="1"/>
  <c r="W21" i="87"/>
  <c r="W43" i="87" s="1"/>
  <c r="W21" i="102"/>
  <c r="W43" i="102" s="1"/>
  <c r="W21" i="103"/>
  <c r="W43" i="103" s="1"/>
  <c r="W21" i="51"/>
  <c r="W43" i="51" s="1"/>
  <c r="G16" i="108"/>
  <c r="G37" i="108" s="1"/>
  <c r="G16" i="110"/>
  <c r="G37" i="110" s="1"/>
  <c r="G16" i="109"/>
  <c r="G37" i="109" s="1"/>
  <c r="G16" i="111"/>
  <c r="G37" i="111" s="1"/>
  <c r="G19" i="108"/>
  <c r="G40" i="108" s="1"/>
  <c r="G19" i="110"/>
  <c r="G40" i="110" s="1"/>
  <c r="G19" i="109"/>
  <c r="G40" i="109" s="1"/>
  <c r="G19" i="111"/>
  <c r="G40" i="111" s="1"/>
  <c r="F19" i="109"/>
  <c r="F40" i="109" s="1"/>
  <c r="F19" i="111"/>
  <c r="F40" i="111" s="1"/>
  <c r="F19" i="108"/>
  <c r="F40" i="108" s="1"/>
  <c r="F19" i="110"/>
  <c r="F40" i="110" s="1"/>
  <c r="L21" i="109"/>
  <c r="L42" i="109" s="1"/>
  <c r="L21" i="111"/>
  <c r="L42" i="111" s="1"/>
  <c r="L21" i="108"/>
  <c r="L42" i="108" s="1"/>
  <c r="L21" i="110"/>
  <c r="L42" i="110" s="1"/>
  <c r="M21" i="109"/>
  <c r="M42" i="109" s="1"/>
  <c r="M21" i="111"/>
  <c r="M42" i="111" s="1"/>
  <c r="M21" i="110"/>
  <c r="M42" i="110" s="1"/>
  <c r="M21" i="108"/>
  <c r="M42" i="108" s="1"/>
  <c r="B20" i="90"/>
  <c r="B41" i="90" s="1"/>
  <c r="B20" i="104"/>
  <c r="B41" i="104" s="1"/>
  <c r="B20" i="105"/>
  <c r="B41" i="105" s="1"/>
  <c r="B20" i="88"/>
  <c r="B41" i="88" s="1"/>
  <c r="B21" i="87"/>
  <c r="B43" i="87" s="1"/>
  <c r="B21" i="102"/>
  <c r="B43" i="102" s="1"/>
  <c r="B21" i="103"/>
  <c r="B43" i="103" s="1"/>
  <c r="B21" i="51"/>
  <c r="B43" i="51" s="1"/>
  <c r="B21" i="122"/>
  <c r="B42" i="122" s="1"/>
  <c r="B21" i="121"/>
  <c r="B42" i="121" s="1"/>
  <c r="B21" i="120"/>
  <c r="B42" i="120" s="1"/>
  <c r="B21" i="119"/>
  <c r="B21" i="118"/>
  <c r="B42" i="118" s="1"/>
  <c r="W22" i="8"/>
  <c r="F22" i="8"/>
  <c r="B22" i="8"/>
  <c r="B20" i="112"/>
  <c r="B10" i="108"/>
  <c r="B31" i="108" s="1"/>
  <c r="B10" i="110"/>
  <c r="B31" i="110" s="1"/>
  <c r="B10" i="109"/>
  <c r="B31" i="109" s="1"/>
  <c r="B10" i="111"/>
  <c r="B31" i="111" s="1"/>
  <c r="B13" i="109"/>
  <c r="B34" i="109" s="1"/>
  <c r="B13" i="111"/>
  <c r="B34" i="111" s="1"/>
  <c r="B13" i="108"/>
  <c r="B34" i="108" s="1"/>
  <c r="B13" i="110"/>
  <c r="B34" i="110" s="1"/>
  <c r="B19" i="108"/>
  <c r="B40" i="108" s="1"/>
  <c r="B19" i="110"/>
  <c r="B40" i="110" s="1"/>
  <c r="B19" i="109"/>
  <c r="B40" i="109" s="1"/>
  <c r="B19" i="111"/>
  <c r="B40" i="111" s="1"/>
  <c r="G22" i="8"/>
  <c r="B16" i="108"/>
  <c r="B37" i="108" s="1"/>
  <c r="B16" i="110"/>
  <c r="B37" i="110" s="1"/>
  <c r="B16" i="111"/>
  <c r="B37" i="111" s="1"/>
  <c r="B16" i="109"/>
  <c r="B37" i="109" s="1"/>
  <c r="V10" i="8"/>
  <c r="V13" i="8"/>
  <c r="V19" i="8"/>
  <c r="V8" i="8"/>
  <c r="V16" i="8"/>
  <c r="C3" i="116"/>
  <c r="C24" i="116" s="1"/>
  <c r="D3" i="116"/>
  <c r="D24" i="116" s="1"/>
  <c r="E3" i="116"/>
  <c r="E24" i="116" s="1"/>
  <c r="C4" i="116"/>
  <c r="C25" i="116" s="1"/>
  <c r="D4" i="116"/>
  <c r="D25" i="116" s="1"/>
  <c r="E4" i="116"/>
  <c r="E25" i="116" s="1"/>
  <c r="C3" i="115"/>
  <c r="D3" i="115"/>
  <c r="E3" i="115"/>
  <c r="C4" i="115"/>
  <c r="D4" i="115"/>
  <c r="E4" i="115"/>
  <c r="G21" i="104" l="1"/>
  <c r="G42" i="104" s="1"/>
  <c r="G21" i="105"/>
  <c r="G42" i="105" s="1"/>
  <c r="G21" i="88"/>
  <c r="G42" i="88" s="1"/>
  <c r="G22" i="87"/>
  <c r="G44" i="87" s="1"/>
  <c r="G22" i="102"/>
  <c r="G44" i="102" s="1"/>
  <c r="G22" i="51"/>
  <c r="G44" i="51" s="1"/>
  <c r="G22" i="103"/>
  <c r="G44" i="103" s="1"/>
  <c r="G21" i="112"/>
  <c r="G20" i="108"/>
  <c r="G41" i="108" s="1"/>
  <c r="G20" i="109"/>
  <c r="G41" i="109" s="1"/>
  <c r="G20" i="110"/>
  <c r="G41" i="110" s="1"/>
  <c r="G20" i="111"/>
  <c r="G41" i="111" s="1"/>
  <c r="V7" i="104"/>
  <c r="V28" i="104" s="1"/>
  <c r="V7" i="105"/>
  <c r="V28" i="105" s="1"/>
  <c r="V7" i="88"/>
  <c r="V28" i="88" s="1"/>
  <c r="V8" i="87"/>
  <c r="V30" i="87" s="1"/>
  <c r="V8" i="102"/>
  <c r="V30" i="102" s="1"/>
  <c r="V8" i="103"/>
  <c r="V30" i="103" s="1"/>
  <c r="V8" i="51"/>
  <c r="V30" i="51" s="1"/>
  <c r="D6" i="104"/>
  <c r="D27" i="104" s="1"/>
  <c r="D6" i="105"/>
  <c r="D27" i="105" s="1"/>
  <c r="D6" i="88"/>
  <c r="D27" i="88" s="1"/>
  <c r="D7" i="87"/>
  <c r="D29" i="87" s="1"/>
  <c r="D7" i="103"/>
  <c r="D29" i="103" s="1"/>
  <c r="D7" i="102"/>
  <c r="D29" i="102" s="1"/>
  <c r="D7" i="51"/>
  <c r="D29" i="51" s="1"/>
  <c r="D6" i="112"/>
  <c r="V12" i="104"/>
  <c r="V33" i="104" s="1"/>
  <c r="V12" i="105"/>
  <c r="V33" i="105" s="1"/>
  <c r="V12" i="88"/>
  <c r="V33" i="88" s="1"/>
  <c r="V13" i="87"/>
  <c r="V35" i="87" s="1"/>
  <c r="V13" i="102"/>
  <c r="V35" i="102" s="1"/>
  <c r="V13" i="51"/>
  <c r="V35" i="51" s="1"/>
  <c r="V13" i="103"/>
  <c r="V35" i="103" s="1"/>
  <c r="W21" i="104"/>
  <c r="W42" i="104" s="1"/>
  <c r="W21" i="105"/>
  <c r="W42" i="105" s="1"/>
  <c r="W21" i="88"/>
  <c r="W42" i="88" s="1"/>
  <c r="W22" i="87"/>
  <c r="W44" i="87" s="1"/>
  <c r="W22" i="102"/>
  <c r="W44" i="102" s="1"/>
  <c r="W22" i="103"/>
  <c r="W44" i="103" s="1"/>
  <c r="W22" i="51"/>
  <c r="W44" i="51" s="1"/>
  <c r="V18" i="104"/>
  <c r="V39" i="104" s="1"/>
  <c r="V18" i="105"/>
  <c r="V39" i="105" s="1"/>
  <c r="V18" i="88"/>
  <c r="V39" i="88" s="1"/>
  <c r="V19" i="87"/>
  <c r="V41" i="87" s="1"/>
  <c r="V19" i="102"/>
  <c r="V41" i="102" s="1"/>
  <c r="V19" i="103"/>
  <c r="V41" i="103" s="1"/>
  <c r="V19" i="51"/>
  <c r="V41" i="51" s="1"/>
  <c r="V15" i="104"/>
  <c r="V36" i="104" s="1"/>
  <c r="V15" i="105"/>
  <c r="V36" i="105" s="1"/>
  <c r="V15" i="88"/>
  <c r="V36" i="88" s="1"/>
  <c r="V16" i="87"/>
  <c r="V38" i="87" s="1"/>
  <c r="V16" i="102"/>
  <c r="V38" i="102" s="1"/>
  <c r="V16" i="103"/>
  <c r="V38" i="103" s="1"/>
  <c r="V16" i="51"/>
  <c r="V38" i="51" s="1"/>
  <c r="V9" i="104"/>
  <c r="V30" i="104" s="1"/>
  <c r="V9" i="105"/>
  <c r="V30" i="105" s="1"/>
  <c r="V9" i="88"/>
  <c r="V30" i="88" s="1"/>
  <c r="V10" i="87"/>
  <c r="V32" i="87" s="1"/>
  <c r="V10" i="103"/>
  <c r="V32" i="103" s="1"/>
  <c r="V10" i="102"/>
  <c r="V32" i="102" s="1"/>
  <c r="V10" i="51"/>
  <c r="V32" i="51" s="1"/>
  <c r="F21" i="104"/>
  <c r="F42" i="104" s="1"/>
  <c r="F21" i="105"/>
  <c r="F42" i="105" s="1"/>
  <c r="F21" i="88"/>
  <c r="F42" i="88" s="1"/>
  <c r="F22" i="87"/>
  <c r="F44" i="87" s="1"/>
  <c r="F22" i="102"/>
  <c r="F44" i="102" s="1"/>
  <c r="F21" i="112"/>
  <c r="F22" i="103"/>
  <c r="F44" i="103" s="1"/>
  <c r="F22" i="51"/>
  <c r="F44" i="51" s="1"/>
  <c r="F20" i="109"/>
  <c r="F41" i="109" s="1"/>
  <c r="F20" i="111"/>
  <c r="F41" i="111" s="1"/>
  <c r="F20" i="108"/>
  <c r="F41" i="108" s="1"/>
  <c r="F20" i="110"/>
  <c r="F41" i="110" s="1"/>
  <c r="B21" i="90"/>
  <c r="B42" i="90" s="1"/>
  <c r="B21" i="105"/>
  <c r="B42" i="105" s="1"/>
  <c r="B21" i="104"/>
  <c r="B42" i="104" s="1"/>
  <c r="B21" i="88"/>
  <c r="B42" i="88" s="1"/>
  <c r="B22" i="87"/>
  <c r="B44" i="87" s="1"/>
  <c r="B22" i="102"/>
  <c r="B44" i="102" s="1"/>
  <c r="B22" i="103"/>
  <c r="B44" i="103" s="1"/>
  <c r="B22" i="51"/>
  <c r="B44" i="51" s="1"/>
  <c r="B20" i="109"/>
  <c r="B41" i="109" s="1"/>
  <c r="B20" i="111"/>
  <c r="B41" i="111" s="1"/>
  <c r="B20" i="108"/>
  <c r="B41" i="108" s="1"/>
  <c r="B20" i="110"/>
  <c r="B41" i="110" s="1"/>
  <c r="B21" i="112"/>
  <c r="V20" i="8"/>
  <c r="V14" i="8"/>
  <c r="V17" i="8"/>
  <c r="V11" i="8"/>
  <c r="D8" i="8"/>
  <c r="D19" i="8"/>
  <c r="D13" i="8"/>
  <c r="D16" i="8"/>
  <c r="D10" i="8"/>
  <c r="B3" i="114"/>
  <c r="B24" i="114" s="1"/>
  <c r="C3" i="114"/>
  <c r="C24" i="114" s="1"/>
  <c r="D3" i="114"/>
  <c r="D24" i="114" s="1"/>
  <c r="E3" i="114"/>
  <c r="E24" i="114" s="1"/>
  <c r="B4" i="114"/>
  <c r="B25" i="114" s="1"/>
  <c r="C4" i="114"/>
  <c r="C25" i="114" s="1"/>
  <c r="D4" i="114"/>
  <c r="D25" i="114" s="1"/>
  <c r="E4" i="114"/>
  <c r="E25" i="114" s="1"/>
  <c r="B3" i="117"/>
  <c r="B24" i="117" s="1"/>
  <c r="C3" i="117"/>
  <c r="C24" i="117" s="1"/>
  <c r="D3" i="117"/>
  <c r="D24" i="117" s="1"/>
  <c r="E3" i="117"/>
  <c r="E24" i="117" s="1"/>
  <c r="B4" i="117"/>
  <c r="B25" i="117" s="1"/>
  <c r="C4" i="117"/>
  <c r="C25" i="117" s="1"/>
  <c r="D4" i="117"/>
  <c r="D25" i="117" s="1"/>
  <c r="E4" i="117"/>
  <c r="E25" i="117" s="1"/>
  <c r="B3" i="113"/>
  <c r="B24" i="113" s="1"/>
  <c r="C3" i="113"/>
  <c r="C24" i="113" s="1"/>
  <c r="D3" i="113"/>
  <c r="D24" i="113" s="1"/>
  <c r="E3" i="113"/>
  <c r="E24" i="113" s="1"/>
  <c r="B4" i="113"/>
  <c r="B25" i="113" s="1"/>
  <c r="C4" i="113"/>
  <c r="C25" i="113" s="1"/>
  <c r="D4" i="113"/>
  <c r="D25" i="113" s="1"/>
  <c r="E4" i="113"/>
  <c r="E25" i="113" s="1"/>
  <c r="B3" i="116"/>
  <c r="B24" i="116" s="1"/>
  <c r="B4" i="116"/>
  <c r="B25" i="116" s="1"/>
  <c r="B3" i="115"/>
  <c r="B4" i="115"/>
  <c r="D15" i="104" l="1"/>
  <c r="D36" i="104" s="1"/>
  <c r="D15" i="105"/>
  <c r="D36" i="105" s="1"/>
  <c r="D15" i="88"/>
  <c r="D36" i="88" s="1"/>
  <c r="D16" i="87"/>
  <c r="D38" i="87" s="1"/>
  <c r="D16" i="102"/>
  <c r="D38" i="102" s="1"/>
  <c r="D15" i="112"/>
  <c r="D16" i="51"/>
  <c r="D38" i="51" s="1"/>
  <c r="D16" i="103"/>
  <c r="D38" i="103" s="1"/>
  <c r="F21" i="109"/>
  <c r="F42" i="109" s="1"/>
  <c r="F21" i="111"/>
  <c r="F42" i="111" s="1"/>
  <c r="F21" i="110"/>
  <c r="F42" i="110" s="1"/>
  <c r="F21" i="108"/>
  <c r="F42" i="108" s="1"/>
  <c r="D12" i="104"/>
  <c r="D33" i="104" s="1"/>
  <c r="D12" i="105"/>
  <c r="D33" i="105" s="1"/>
  <c r="D12" i="88"/>
  <c r="D33" i="88" s="1"/>
  <c r="D13" i="87"/>
  <c r="D35" i="87" s="1"/>
  <c r="D13" i="102"/>
  <c r="D35" i="102" s="1"/>
  <c r="D13" i="103"/>
  <c r="D35" i="103" s="1"/>
  <c r="D13" i="51"/>
  <c r="D35" i="51" s="1"/>
  <c r="D12" i="112"/>
  <c r="V16" i="104"/>
  <c r="V37" i="104" s="1"/>
  <c r="V16" i="105"/>
  <c r="V37" i="105" s="1"/>
  <c r="V16" i="88"/>
  <c r="V37" i="88" s="1"/>
  <c r="V17" i="87"/>
  <c r="V39" i="87" s="1"/>
  <c r="V17" i="102"/>
  <c r="V39" i="102" s="1"/>
  <c r="V17" i="103"/>
  <c r="V39" i="103" s="1"/>
  <c r="V17" i="51"/>
  <c r="V39" i="51" s="1"/>
  <c r="D6" i="111"/>
  <c r="D27" i="111" s="1"/>
  <c r="D6" i="108"/>
  <c r="D27" i="108" s="1"/>
  <c r="D6" i="110"/>
  <c r="D27" i="110" s="1"/>
  <c r="D6" i="109"/>
  <c r="D27" i="109" s="1"/>
  <c r="V10" i="104"/>
  <c r="V31" i="104" s="1"/>
  <c r="V10" i="105"/>
  <c r="V31" i="105" s="1"/>
  <c r="V10" i="88"/>
  <c r="V31" i="88" s="1"/>
  <c r="V11" i="87"/>
  <c r="V33" i="87" s="1"/>
  <c r="V11" i="102"/>
  <c r="V33" i="102" s="1"/>
  <c r="V11" i="103"/>
  <c r="V33" i="103" s="1"/>
  <c r="V11" i="51"/>
  <c r="V33" i="51" s="1"/>
  <c r="D18" i="104"/>
  <c r="D39" i="104" s="1"/>
  <c r="D18" i="105"/>
  <c r="D39" i="105" s="1"/>
  <c r="D18" i="88"/>
  <c r="D39" i="88" s="1"/>
  <c r="D19" i="87"/>
  <c r="D41" i="87" s="1"/>
  <c r="D19" i="102"/>
  <c r="D41" i="102" s="1"/>
  <c r="D19" i="103"/>
  <c r="D41" i="103" s="1"/>
  <c r="D18" i="112"/>
  <c r="D19" i="51"/>
  <c r="D41" i="51" s="1"/>
  <c r="V13" i="104"/>
  <c r="V34" i="104" s="1"/>
  <c r="V13" i="105"/>
  <c r="V34" i="105" s="1"/>
  <c r="V13" i="88"/>
  <c r="V34" i="88" s="1"/>
  <c r="V14" i="87"/>
  <c r="V36" i="87" s="1"/>
  <c r="V14" i="102"/>
  <c r="V36" i="102" s="1"/>
  <c r="V14" i="51"/>
  <c r="V36" i="51" s="1"/>
  <c r="V14" i="103"/>
  <c r="V36" i="103" s="1"/>
  <c r="G21" i="108"/>
  <c r="G42" i="108" s="1"/>
  <c r="G21" i="110"/>
  <c r="G42" i="110" s="1"/>
  <c r="G21" i="109"/>
  <c r="G42" i="109" s="1"/>
  <c r="G21" i="111"/>
  <c r="G42" i="111" s="1"/>
  <c r="D9" i="104"/>
  <c r="D30" i="104" s="1"/>
  <c r="D9" i="105"/>
  <c r="D30" i="105" s="1"/>
  <c r="D9" i="88"/>
  <c r="D30" i="88" s="1"/>
  <c r="D10" i="87"/>
  <c r="D32" i="87" s="1"/>
  <c r="D10" i="102"/>
  <c r="D32" i="102" s="1"/>
  <c r="D10" i="103"/>
  <c r="D32" i="103" s="1"/>
  <c r="D10" i="51"/>
  <c r="D32" i="51" s="1"/>
  <c r="D9" i="112"/>
  <c r="D7" i="104"/>
  <c r="D28" i="104" s="1"/>
  <c r="D7" i="105"/>
  <c r="D28" i="105" s="1"/>
  <c r="D7" i="88"/>
  <c r="D28" i="88" s="1"/>
  <c r="D8" i="87"/>
  <c r="D30" i="87" s="1"/>
  <c r="D8" i="102"/>
  <c r="D30" i="102" s="1"/>
  <c r="D8" i="103"/>
  <c r="D30" i="103" s="1"/>
  <c r="D8" i="51"/>
  <c r="D30" i="51" s="1"/>
  <c r="D7" i="112"/>
  <c r="V19" i="104"/>
  <c r="V40" i="104" s="1"/>
  <c r="V19" i="105"/>
  <c r="V40" i="105" s="1"/>
  <c r="V19" i="88"/>
  <c r="V40" i="88" s="1"/>
  <c r="V20" i="87"/>
  <c r="V42" i="87" s="1"/>
  <c r="V20" i="102"/>
  <c r="V42" i="102" s="1"/>
  <c r="V20" i="103"/>
  <c r="V42" i="103" s="1"/>
  <c r="V20" i="51"/>
  <c r="V42" i="51" s="1"/>
  <c r="B21" i="108"/>
  <c r="B42" i="108" s="1"/>
  <c r="B21" i="110"/>
  <c r="B42" i="110" s="1"/>
  <c r="B21" i="109"/>
  <c r="B42" i="109" s="1"/>
  <c r="B21" i="111"/>
  <c r="B42" i="111" s="1"/>
  <c r="V21" i="8"/>
  <c r="D17" i="8"/>
  <c r="D14" i="8"/>
  <c r="D20" i="8"/>
  <c r="D11" i="8"/>
  <c r="D10" i="104" l="1"/>
  <c r="D31" i="104" s="1"/>
  <c r="D10" i="105"/>
  <c r="D31" i="105" s="1"/>
  <c r="D10" i="88"/>
  <c r="D31" i="88" s="1"/>
  <c r="D11" i="87"/>
  <c r="D33" i="87" s="1"/>
  <c r="D11" i="102"/>
  <c r="D33" i="102" s="1"/>
  <c r="D11" i="51"/>
  <c r="D33" i="51" s="1"/>
  <c r="D10" i="112"/>
  <c r="D11" i="103"/>
  <c r="D33" i="103" s="1"/>
  <c r="V20" i="104"/>
  <c r="V41" i="104" s="1"/>
  <c r="V20" i="105"/>
  <c r="V41" i="105" s="1"/>
  <c r="V20" i="88"/>
  <c r="V41" i="88" s="1"/>
  <c r="V21" i="87"/>
  <c r="V43" i="87" s="1"/>
  <c r="V21" i="102"/>
  <c r="V43" i="102" s="1"/>
  <c r="V21" i="51"/>
  <c r="V43" i="51" s="1"/>
  <c r="V21" i="103"/>
  <c r="V43" i="103" s="1"/>
  <c r="D16" i="104"/>
  <c r="D37" i="104" s="1"/>
  <c r="D16" i="105"/>
  <c r="D37" i="105" s="1"/>
  <c r="D16" i="88"/>
  <c r="D37" i="88" s="1"/>
  <c r="D17" i="87"/>
  <c r="D39" i="87" s="1"/>
  <c r="D17" i="102"/>
  <c r="D39" i="102" s="1"/>
  <c r="D17" i="103"/>
  <c r="D39" i="103" s="1"/>
  <c r="D17" i="51"/>
  <c r="D39" i="51" s="1"/>
  <c r="D16" i="112"/>
  <c r="D12" i="109"/>
  <c r="D33" i="109" s="1"/>
  <c r="D12" i="111"/>
  <c r="D33" i="111" s="1"/>
  <c r="D12" i="108"/>
  <c r="D33" i="108" s="1"/>
  <c r="D12" i="110"/>
  <c r="D33" i="110" s="1"/>
  <c r="D15" i="111"/>
  <c r="D36" i="111" s="1"/>
  <c r="D15" i="110"/>
  <c r="D36" i="110" s="1"/>
  <c r="D15" i="109"/>
  <c r="D36" i="109" s="1"/>
  <c r="D15" i="108"/>
  <c r="D36" i="108" s="1"/>
  <c r="D19" i="104"/>
  <c r="D40" i="104" s="1"/>
  <c r="D19" i="105"/>
  <c r="D40" i="105" s="1"/>
  <c r="D19" i="88"/>
  <c r="D40" i="88" s="1"/>
  <c r="D20" i="87"/>
  <c r="D42" i="87" s="1"/>
  <c r="D20" i="102"/>
  <c r="D42" i="102" s="1"/>
  <c r="D20" i="103"/>
  <c r="D42" i="103" s="1"/>
  <c r="D20" i="51"/>
  <c r="D42" i="51" s="1"/>
  <c r="D19" i="112"/>
  <c r="D13" i="104"/>
  <c r="D34" i="104" s="1"/>
  <c r="D13" i="105"/>
  <c r="D34" i="105" s="1"/>
  <c r="D13" i="88"/>
  <c r="D34" i="88" s="1"/>
  <c r="D14" i="87"/>
  <c r="D36" i="87" s="1"/>
  <c r="D14" i="102"/>
  <c r="D36" i="102" s="1"/>
  <c r="D14" i="51"/>
  <c r="D36" i="51" s="1"/>
  <c r="D13" i="112"/>
  <c r="D14" i="103"/>
  <c r="D36" i="103" s="1"/>
  <c r="D7" i="108"/>
  <c r="D28" i="108" s="1"/>
  <c r="D7" i="109"/>
  <c r="D28" i="109" s="1"/>
  <c r="D7" i="111"/>
  <c r="D28" i="111" s="1"/>
  <c r="D7" i="110"/>
  <c r="D28" i="110" s="1"/>
  <c r="D9" i="111"/>
  <c r="D30" i="111" s="1"/>
  <c r="D9" i="110"/>
  <c r="D30" i="110" s="1"/>
  <c r="D9" i="108"/>
  <c r="D30" i="108" s="1"/>
  <c r="D9" i="109"/>
  <c r="D30" i="109" s="1"/>
  <c r="D18" i="109"/>
  <c r="D39" i="109" s="1"/>
  <c r="D18" i="111"/>
  <c r="D39" i="111" s="1"/>
  <c r="D18" i="110"/>
  <c r="D39" i="110" s="1"/>
  <c r="D18" i="108"/>
  <c r="D39" i="108" s="1"/>
  <c r="V22" i="8"/>
  <c r="D21" i="8"/>
  <c r="K6" i="104" l="1"/>
  <c r="K27" i="104" s="1"/>
  <c r="K6" i="105"/>
  <c r="K27" i="105" s="1"/>
  <c r="K6" i="88"/>
  <c r="K27" i="88" s="1"/>
  <c r="K7" i="87"/>
  <c r="K29" i="87" s="1"/>
  <c r="K7" i="102"/>
  <c r="K29" i="102" s="1"/>
  <c r="K7" i="103"/>
  <c r="K29" i="103" s="1"/>
  <c r="K7" i="51"/>
  <c r="K29" i="51" s="1"/>
  <c r="K6" i="112"/>
  <c r="V21" i="104"/>
  <c r="V42" i="104" s="1"/>
  <c r="V21" i="105"/>
  <c r="V42" i="105" s="1"/>
  <c r="V21" i="88"/>
  <c r="V42" i="88" s="1"/>
  <c r="V22" i="87"/>
  <c r="V44" i="87" s="1"/>
  <c r="V22" i="102"/>
  <c r="V44" i="102" s="1"/>
  <c r="V22" i="51"/>
  <c r="V44" i="51" s="1"/>
  <c r="V22" i="103"/>
  <c r="V44" i="103" s="1"/>
  <c r="D19" i="109"/>
  <c r="D40" i="109" s="1"/>
  <c r="D19" i="108"/>
  <c r="D40" i="108" s="1"/>
  <c r="D19" i="110"/>
  <c r="D40" i="110" s="1"/>
  <c r="D19" i="111"/>
  <c r="D40" i="111" s="1"/>
  <c r="D16" i="109"/>
  <c r="D37" i="109" s="1"/>
  <c r="D16" i="111"/>
  <c r="D37" i="111" s="1"/>
  <c r="D16" i="108"/>
  <c r="D37" i="108" s="1"/>
  <c r="D16" i="110"/>
  <c r="D37" i="110" s="1"/>
  <c r="D10" i="109"/>
  <c r="D31" i="109" s="1"/>
  <c r="D10" i="111"/>
  <c r="D31" i="111" s="1"/>
  <c r="D10" i="108"/>
  <c r="D31" i="108" s="1"/>
  <c r="D10" i="110"/>
  <c r="D31" i="110" s="1"/>
  <c r="O6" i="104"/>
  <c r="O27" i="104" s="1"/>
  <c r="O6" i="105"/>
  <c r="O27" i="105" s="1"/>
  <c r="O6" i="88"/>
  <c r="O27" i="88" s="1"/>
  <c r="O7" i="87"/>
  <c r="O29" i="87" s="1"/>
  <c r="O7" i="102"/>
  <c r="O29" i="102" s="1"/>
  <c r="O7" i="51"/>
  <c r="O29" i="51" s="1"/>
  <c r="O7" i="103"/>
  <c r="O29" i="103" s="1"/>
  <c r="D13" i="109"/>
  <c r="D34" i="109" s="1"/>
  <c r="D13" i="108"/>
  <c r="D34" i="108" s="1"/>
  <c r="D13" i="110"/>
  <c r="D34" i="110" s="1"/>
  <c r="D13" i="111"/>
  <c r="D34" i="111" s="1"/>
  <c r="D20" i="104"/>
  <c r="D41" i="104" s="1"/>
  <c r="D20" i="105"/>
  <c r="D41" i="105" s="1"/>
  <c r="D20" i="88"/>
  <c r="D41" i="88" s="1"/>
  <c r="D21" i="87"/>
  <c r="D43" i="87" s="1"/>
  <c r="D21" i="102"/>
  <c r="D43" i="102" s="1"/>
  <c r="D21" i="103"/>
  <c r="D43" i="103" s="1"/>
  <c r="D21" i="51"/>
  <c r="D43" i="51" s="1"/>
  <c r="D20" i="112"/>
  <c r="AQ6" i="104"/>
  <c r="AQ27" i="104" s="1"/>
  <c r="AQ6" i="105"/>
  <c r="AQ27" i="105" s="1"/>
  <c r="AQ6" i="88"/>
  <c r="AQ27" i="88" s="1"/>
  <c r="AQ7" i="87"/>
  <c r="AQ29" i="87" s="1"/>
  <c r="AQ7" i="102"/>
  <c r="AQ29" i="102" s="1"/>
  <c r="AQ7" i="103"/>
  <c r="AQ29" i="103" s="1"/>
  <c r="AQ7" i="51"/>
  <c r="AQ29" i="51" s="1"/>
  <c r="AQ10" i="8"/>
  <c r="AQ13" i="8"/>
  <c r="AQ16" i="8"/>
  <c r="AQ19" i="8"/>
  <c r="D22" i="8"/>
  <c r="AQ8" i="8"/>
  <c r="O8" i="8"/>
  <c r="K8" i="8"/>
  <c r="O19" i="8"/>
  <c r="O13" i="8"/>
  <c r="O16" i="8"/>
  <c r="O10" i="8"/>
  <c r="K13" i="8"/>
  <c r="K16" i="8"/>
  <c r="K10" i="8"/>
  <c r="K19" i="8"/>
  <c r="K9" i="104" l="1"/>
  <c r="K30" i="104" s="1"/>
  <c r="K9" i="105"/>
  <c r="K30" i="105" s="1"/>
  <c r="K9" i="88"/>
  <c r="K30" i="88" s="1"/>
  <c r="K10" i="87"/>
  <c r="K32" i="87" s="1"/>
  <c r="K10" i="102"/>
  <c r="K32" i="102" s="1"/>
  <c r="K10" i="103"/>
  <c r="K32" i="103" s="1"/>
  <c r="K10" i="51"/>
  <c r="K32" i="51" s="1"/>
  <c r="K9" i="112"/>
  <c r="O15" i="104"/>
  <c r="O36" i="104" s="1"/>
  <c r="O15" i="105"/>
  <c r="O36" i="105" s="1"/>
  <c r="O15" i="88"/>
  <c r="O36" i="88" s="1"/>
  <c r="O16" i="87"/>
  <c r="O38" i="87" s="1"/>
  <c r="O16" i="102"/>
  <c r="O38" i="102" s="1"/>
  <c r="O16" i="103"/>
  <c r="O38" i="103" s="1"/>
  <c r="O16" i="51"/>
  <c r="O38" i="51" s="1"/>
  <c r="AQ17" i="8"/>
  <c r="AQ15" i="104"/>
  <c r="AQ36" i="104" s="1"/>
  <c r="AQ15" i="105"/>
  <c r="AQ36" i="105" s="1"/>
  <c r="AQ15" i="88"/>
  <c r="AQ36" i="88" s="1"/>
  <c r="AQ16" i="87"/>
  <c r="AQ38" i="87" s="1"/>
  <c r="AQ16" i="102"/>
  <c r="AQ38" i="102" s="1"/>
  <c r="AQ16" i="103"/>
  <c r="AQ38" i="103" s="1"/>
  <c r="AQ16" i="51"/>
  <c r="AQ38" i="51" s="1"/>
  <c r="K15" i="104"/>
  <c r="K36" i="104" s="1"/>
  <c r="K15" i="105"/>
  <c r="K36" i="105" s="1"/>
  <c r="K15" i="88"/>
  <c r="K36" i="88" s="1"/>
  <c r="K16" i="87"/>
  <c r="K38" i="87" s="1"/>
  <c r="K16" i="102"/>
  <c r="K38" i="102" s="1"/>
  <c r="K16" i="103"/>
  <c r="K38" i="103" s="1"/>
  <c r="K16" i="51"/>
  <c r="K38" i="51" s="1"/>
  <c r="K15" i="112"/>
  <c r="O12" i="104"/>
  <c r="O33" i="104" s="1"/>
  <c r="O12" i="105"/>
  <c r="O33" i="105" s="1"/>
  <c r="O12" i="88"/>
  <c r="O33" i="88" s="1"/>
  <c r="O13" i="87"/>
  <c r="O35" i="87" s="1"/>
  <c r="O13" i="102"/>
  <c r="O35" i="102" s="1"/>
  <c r="O13" i="103"/>
  <c r="O35" i="103" s="1"/>
  <c r="O13" i="51"/>
  <c r="O35" i="51" s="1"/>
  <c r="AQ7" i="104"/>
  <c r="AQ28" i="104" s="1"/>
  <c r="AQ7" i="105"/>
  <c r="AQ28" i="105" s="1"/>
  <c r="AQ7" i="88"/>
  <c r="AQ28" i="88" s="1"/>
  <c r="AQ8" i="87"/>
  <c r="AQ30" i="87" s="1"/>
  <c r="AQ8" i="102"/>
  <c r="AQ30" i="102" s="1"/>
  <c r="AQ8" i="51"/>
  <c r="AQ30" i="51" s="1"/>
  <c r="AQ8" i="103"/>
  <c r="AQ30" i="103" s="1"/>
  <c r="AQ14" i="8"/>
  <c r="AQ12" i="104"/>
  <c r="AQ33" i="104" s="1"/>
  <c r="AQ12" i="105"/>
  <c r="AQ33" i="105" s="1"/>
  <c r="AQ12" i="88"/>
  <c r="AQ33" i="88" s="1"/>
  <c r="AQ13" i="87"/>
  <c r="AQ35" i="87" s="1"/>
  <c r="AQ13" i="102"/>
  <c r="AQ35" i="102" s="1"/>
  <c r="AQ13" i="103"/>
  <c r="AQ35" i="103" s="1"/>
  <c r="AQ13" i="51"/>
  <c r="AQ35" i="51" s="1"/>
  <c r="O7" i="104"/>
  <c r="O28" i="104" s="1"/>
  <c r="O7" i="105"/>
  <c r="O28" i="105" s="1"/>
  <c r="O8" i="87"/>
  <c r="O30" i="87" s="1"/>
  <c r="O7" i="88"/>
  <c r="O28" i="88" s="1"/>
  <c r="O8" i="102"/>
  <c r="O30" i="102" s="1"/>
  <c r="O8" i="51"/>
  <c r="O30" i="51" s="1"/>
  <c r="O8" i="103"/>
  <c r="O30" i="103" s="1"/>
  <c r="D21" i="104"/>
  <c r="D42" i="104" s="1"/>
  <c r="D21" i="105"/>
  <c r="D42" i="105" s="1"/>
  <c r="D21" i="88"/>
  <c r="D42" i="88" s="1"/>
  <c r="D22" i="87"/>
  <c r="D44" i="87" s="1"/>
  <c r="D22" i="103"/>
  <c r="D44" i="103" s="1"/>
  <c r="D22" i="51"/>
  <c r="D44" i="51" s="1"/>
  <c r="D21" i="112"/>
  <c r="D22" i="102"/>
  <c r="D44" i="102" s="1"/>
  <c r="AQ9" i="104"/>
  <c r="AQ30" i="104" s="1"/>
  <c r="AQ9" i="105"/>
  <c r="AQ30" i="105" s="1"/>
  <c r="AQ9" i="88"/>
  <c r="AQ30" i="88" s="1"/>
  <c r="AQ10" i="87"/>
  <c r="AQ32" i="87" s="1"/>
  <c r="AQ10" i="102"/>
  <c r="AQ32" i="102" s="1"/>
  <c r="AQ10" i="103"/>
  <c r="AQ32" i="103" s="1"/>
  <c r="AQ10" i="51"/>
  <c r="AQ32" i="51" s="1"/>
  <c r="AQ11" i="8"/>
  <c r="D20" i="111"/>
  <c r="D41" i="111" s="1"/>
  <c r="D20" i="110"/>
  <c r="D41" i="110" s="1"/>
  <c r="D20" i="109"/>
  <c r="D41" i="109" s="1"/>
  <c r="D20" i="108"/>
  <c r="D41" i="108" s="1"/>
  <c r="K6" i="111"/>
  <c r="K27" i="111" s="1"/>
  <c r="K6" i="109"/>
  <c r="K27" i="109" s="1"/>
  <c r="K6" i="110"/>
  <c r="K27" i="110" s="1"/>
  <c r="K6" i="108"/>
  <c r="K27" i="108" s="1"/>
  <c r="K12" i="104"/>
  <c r="K33" i="104" s="1"/>
  <c r="K12" i="105"/>
  <c r="K33" i="105" s="1"/>
  <c r="K12" i="88"/>
  <c r="K33" i="88" s="1"/>
  <c r="K13" i="87"/>
  <c r="K35" i="87" s="1"/>
  <c r="K13" i="102"/>
  <c r="K35" i="102" s="1"/>
  <c r="K13" i="103"/>
  <c r="K35" i="103" s="1"/>
  <c r="K13" i="51"/>
  <c r="K35" i="51" s="1"/>
  <c r="K12" i="112"/>
  <c r="O18" i="104"/>
  <c r="O39" i="104" s="1"/>
  <c r="O18" i="105"/>
  <c r="O39" i="105" s="1"/>
  <c r="O18" i="88"/>
  <c r="O39" i="88" s="1"/>
  <c r="O19" i="87"/>
  <c r="O41" i="87" s="1"/>
  <c r="O19" i="102"/>
  <c r="O41" i="102" s="1"/>
  <c r="O19" i="103"/>
  <c r="O41" i="103" s="1"/>
  <c r="O19" i="51"/>
  <c r="O41" i="51" s="1"/>
  <c r="K18" i="104"/>
  <c r="K39" i="104" s="1"/>
  <c r="K18" i="105"/>
  <c r="K39" i="105" s="1"/>
  <c r="K18" i="88"/>
  <c r="K39" i="88" s="1"/>
  <c r="K19" i="87"/>
  <c r="K41" i="87" s="1"/>
  <c r="K19" i="102"/>
  <c r="K41" i="102" s="1"/>
  <c r="K19" i="103"/>
  <c r="K41" i="103" s="1"/>
  <c r="K19" i="51"/>
  <c r="K41" i="51" s="1"/>
  <c r="K18" i="112"/>
  <c r="O9" i="104"/>
  <c r="O30" i="104" s="1"/>
  <c r="O9" i="105"/>
  <c r="O30" i="105" s="1"/>
  <c r="O9" i="88"/>
  <c r="O30" i="88" s="1"/>
  <c r="O10" i="87"/>
  <c r="O32" i="87" s="1"/>
  <c r="O10" i="102"/>
  <c r="O32" i="102" s="1"/>
  <c r="O10" i="103"/>
  <c r="O32" i="103" s="1"/>
  <c r="O10" i="51"/>
  <c r="O32" i="51" s="1"/>
  <c r="K7" i="104"/>
  <c r="K28" i="104" s="1"/>
  <c r="K7" i="105"/>
  <c r="K28" i="105" s="1"/>
  <c r="K7" i="88"/>
  <c r="K28" i="88" s="1"/>
  <c r="K8" i="87"/>
  <c r="K30" i="87" s="1"/>
  <c r="K8" i="102"/>
  <c r="K30" i="102" s="1"/>
  <c r="K8" i="51"/>
  <c r="K30" i="51" s="1"/>
  <c r="K8" i="103"/>
  <c r="K30" i="103" s="1"/>
  <c r="K7" i="112"/>
  <c r="AQ20" i="8"/>
  <c r="AQ18" i="104"/>
  <c r="AQ39" i="104" s="1"/>
  <c r="AQ18" i="88"/>
  <c r="AQ39" i="88" s="1"/>
  <c r="AQ18" i="105"/>
  <c r="AQ39" i="105" s="1"/>
  <c r="AQ19" i="87"/>
  <c r="AQ41" i="87" s="1"/>
  <c r="AQ19" i="102"/>
  <c r="AQ41" i="102" s="1"/>
  <c r="AQ19" i="103"/>
  <c r="AQ41" i="103" s="1"/>
  <c r="AQ19" i="51"/>
  <c r="AQ41" i="51" s="1"/>
  <c r="O14" i="8"/>
  <c r="O20" i="8"/>
  <c r="O17" i="8"/>
  <c r="O11" i="8"/>
  <c r="K11" i="8"/>
  <c r="K17" i="8"/>
  <c r="K20" i="8"/>
  <c r="K14" i="8"/>
  <c r="K16" i="104" l="1"/>
  <c r="K37" i="104" s="1"/>
  <c r="K16" i="105"/>
  <c r="K37" i="105" s="1"/>
  <c r="K17" i="87"/>
  <c r="K39" i="87" s="1"/>
  <c r="K16" i="88"/>
  <c r="K37" i="88" s="1"/>
  <c r="K17" i="102"/>
  <c r="K39" i="102" s="1"/>
  <c r="K17" i="103"/>
  <c r="K39" i="103" s="1"/>
  <c r="K17" i="51"/>
  <c r="K39" i="51" s="1"/>
  <c r="K16" i="112"/>
  <c r="O19" i="104"/>
  <c r="O40" i="104" s="1"/>
  <c r="O19" i="105"/>
  <c r="O40" i="105" s="1"/>
  <c r="O20" i="87"/>
  <c r="O42" i="87" s="1"/>
  <c r="O19" i="88"/>
  <c r="O40" i="88" s="1"/>
  <c r="O20" i="102"/>
  <c r="O42" i="102" s="1"/>
  <c r="O20" i="103"/>
  <c r="O42" i="103" s="1"/>
  <c r="O20" i="51"/>
  <c r="O42" i="51" s="1"/>
  <c r="AQ21" i="8"/>
  <c r="AQ19" i="104"/>
  <c r="AQ40" i="104" s="1"/>
  <c r="AQ19" i="105"/>
  <c r="AQ40" i="105" s="1"/>
  <c r="AQ19" i="88"/>
  <c r="AQ40" i="88" s="1"/>
  <c r="AQ20" i="87"/>
  <c r="AQ42" i="87" s="1"/>
  <c r="AQ20" i="102"/>
  <c r="AQ42" i="102" s="1"/>
  <c r="AQ20" i="103"/>
  <c r="AQ42" i="103" s="1"/>
  <c r="AQ20" i="51"/>
  <c r="AQ42" i="51" s="1"/>
  <c r="K18" i="108"/>
  <c r="K39" i="108" s="1"/>
  <c r="K18" i="111"/>
  <c r="K39" i="111" s="1"/>
  <c r="K18" i="109"/>
  <c r="K39" i="109" s="1"/>
  <c r="K18" i="110"/>
  <c r="K39" i="110" s="1"/>
  <c r="D21" i="109"/>
  <c r="D42" i="109" s="1"/>
  <c r="D21" i="111"/>
  <c r="D42" i="111" s="1"/>
  <c r="D21" i="108"/>
  <c r="D42" i="108" s="1"/>
  <c r="D21" i="110"/>
  <c r="D42" i="110" s="1"/>
  <c r="K15" i="109"/>
  <c r="K36" i="109" s="1"/>
  <c r="K15" i="111"/>
  <c r="K36" i="111" s="1"/>
  <c r="K15" i="108"/>
  <c r="K36" i="108" s="1"/>
  <c r="K15" i="110"/>
  <c r="K36" i="110" s="1"/>
  <c r="O16" i="104"/>
  <c r="O37" i="104" s="1"/>
  <c r="O16" i="105"/>
  <c r="O37" i="105" s="1"/>
  <c r="O16" i="88"/>
  <c r="O37" i="88" s="1"/>
  <c r="O17" i="87"/>
  <c r="O39" i="87" s="1"/>
  <c r="O17" i="102"/>
  <c r="O39" i="102" s="1"/>
  <c r="O17" i="103"/>
  <c r="O39" i="103" s="1"/>
  <c r="O17" i="51"/>
  <c r="O39" i="51" s="1"/>
  <c r="K12" i="108"/>
  <c r="K33" i="108" s="1"/>
  <c r="K12" i="111"/>
  <c r="K33" i="111" s="1"/>
  <c r="K12" i="109"/>
  <c r="K33" i="109" s="1"/>
  <c r="K12" i="110"/>
  <c r="K33" i="110" s="1"/>
  <c r="AQ10" i="104"/>
  <c r="AQ31" i="104" s="1"/>
  <c r="AQ10" i="105"/>
  <c r="AQ31" i="105" s="1"/>
  <c r="AQ10" i="88"/>
  <c r="AQ31" i="88" s="1"/>
  <c r="AQ11" i="87"/>
  <c r="AQ33" i="87" s="1"/>
  <c r="AQ11" i="102"/>
  <c r="AQ33" i="102" s="1"/>
  <c r="AQ11" i="103"/>
  <c r="AQ33" i="103" s="1"/>
  <c r="AQ11" i="51"/>
  <c r="AQ33" i="51" s="1"/>
  <c r="AQ16" i="104"/>
  <c r="AQ37" i="104" s="1"/>
  <c r="AQ16" i="105"/>
  <c r="AQ37" i="105" s="1"/>
  <c r="AQ16" i="88"/>
  <c r="AQ37" i="88" s="1"/>
  <c r="AQ17" i="87"/>
  <c r="AQ39" i="87" s="1"/>
  <c r="AQ17" i="102"/>
  <c r="AQ39" i="102" s="1"/>
  <c r="AQ17" i="103"/>
  <c r="AQ39" i="103" s="1"/>
  <c r="AQ17" i="51"/>
  <c r="AQ39" i="51" s="1"/>
  <c r="K9" i="110"/>
  <c r="K30" i="110" s="1"/>
  <c r="K9" i="109"/>
  <c r="K30" i="109" s="1"/>
  <c r="K9" i="111"/>
  <c r="K30" i="111" s="1"/>
  <c r="K9" i="108"/>
  <c r="K30" i="108" s="1"/>
  <c r="K10" i="104"/>
  <c r="K31" i="104" s="1"/>
  <c r="K10" i="105"/>
  <c r="K31" i="105" s="1"/>
  <c r="K10" i="88"/>
  <c r="K31" i="88" s="1"/>
  <c r="K11" i="87"/>
  <c r="K33" i="87" s="1"/>
  <c r="K11" i="102"/>
  <c r="K33" i="102" s="1"/>
  <c r="K11" i="103"/>
  <c r="K33" i="103" s="1"/>
  <c r="K11" i="51"/>
  <c r="K33" i="51" s="1"/>
  <c r="K10" i="112"/>
  <c r="O13" i="104"/>
  <c r="O34" i="104" s="1"/>
  <c r="O13" i="105"/>
  <c r="O34" i="105" s="1"/>
  <c r="O13" i="88"/>
  <c r="O34" i="88" s="1"/>
  <c r="O14" i="87"/>
  <c r="O36" i="87" s="1"/>
  <c r="O14" i="102"/>
  <c r="O36" i="102" s="1"/>
  <c r="O14" i="51"/>
  <c r="O36" i="51" s="1"/>
  <c r="O14" i="103"/>
  <c r="O36" i="103" s="1"/>
  <c r="K7" i="111"/>
  <c r="K28" i="111" s="1"/>
  <c r="K7" i="108"/>
  <c r="K28" i="108" s="1"/>
  <c r="K7" i="110"/>
  <c r="K28" i="110" s="1"/>
  <c r="K7" i="109"/>
  <c r="K28" i="109" s="1"/>
  <c r="AQ13" i="104"/>
  <c r="AQ34" i="104" s="1"/>
  <c r="AQ13" i="105"/>
  <c r="AQ34" i="105" s="1"/>
  <c r="AQ13" i="88"/>
  <c r="AQ34" i="88" s="1"/>
  <c r="AQ14" i="87"/>
  <c r="AQ36" i="87" s="1"/>
  <c r="AQ14" i="102"/>
  <c r="AQ36" i="102" s="1"/>
  <c r="AQ14" i="51"/>
  <c r="AQ36" i="51" s="1"/>
  <c r="AQ14" i="103"/>
  <c r="AQ36" i="103" s="1"/>
  <c r="K19" i="104"/>
  <c r="K40" i="104" s="1"/>
  <c r="K19" i="105"/>
  <c r="K40" i="105" s="1"/>
  <c r="K19" i="88"/>
  <c r="K40" i="88" s="1"/>
  <c r="K20" i="87"/>
  <c r="K42" i="87" s="1"/>
  <c r="K20" i="102"/>
  <c r="K42" i="102" s="1"/>
  <c r="K20" i="103"/>
  <c r="K42" i="103" s="1"/>
  <c r="K20" i="51"/>
  <c r="K42" i="51" s="1"/>
  <c r="K19" i="112"/>
  <c r="K13" i="104"/>
  <c r="K34" i="104" s="1"/>
  <c r="K13" i="105"/>
  <c r="K34" i="105" s="1"/>
  <c r="K13" i="88"/>
  <c r="K34" i="88" s="1"/>
  <c r="K14" i="87"/>
  <c r="K36" i="87" s="1"/>
  <c r="K14" i="102"/>
  <c r="K36" i="102" s="1"/>
  <c r="K14" i="51"/>
  <c r="K36" i="51" s="1"/>
  <c r="K14" i="103"/>
  <c r="K36" i="103" s="1"/>
  <c r="K13" i="112"/>
  <c r="O10" i="104"/>
  <c r="O31" i="104" s="1"/>
  <c r="O10" i="105"/>
  <c r="O31" i="105" s="1"/>
  <c r="O10" i="88"/>
  <c r="O31" i="88" s="1"/>
  <c r="O11" i="87"/>
  <c r="O33" i="87" s="1"/>
  <c r="O11" i="102"/>
  <c r="O33" i="102" s="1"/>
  <c r="O11" i="51"/>
  <c r="O33" i="51" s="1"/>
  <c r="O11" i="103"/>
  <c r="O33" i="103" s="1"/>
  <c r="O21" i="8"/>
  <c r="K21" i="8"/>
  <c r="O20" i="104" l="1"/>
  <c r="O41" i="104" s="1"/>
  <c r="O20" i="88"/>
  <c r="O41" i="88" s="1"/>
  <c r="O21" i="87"/>
  <c r="O43" i="87" s="1"/>
  <c r="O20" i="105"/>
  <c r="O41" i="105" s="1"/>
  <c r="O21" i="102"/>
  <c r="O43" i="102" s="1"/>
  <c r="O21" i="103"/>
  <c r="O43" i="103" s="1"/>
  <c r="O21" i="51"/>
  <c r="O43" i="51" s="1"/>
  <c r="K10" i="108"/>
  <c r="K31" i="108" s="1"/>
  <c r="K10" i="111"/>
  <c r="K31" i="111" s="1"/>
  <c r="K10" i="110"/>
  <c r="K31" i="110" s="1"/>
  <c r="K10" i="109"/>
  <c r="K31" i="109" s="1"/>
  <c r="K13" i="111"/>
  <c r="K34" i="111" s="1"/>
  <c r="K13" i="108"/>
  <c r="K34" i="108" s="1"/>
  <c r="K13" i="110"/>
  <c r="K34" i="110" s="1"/>
  <c r="K13" i="109"/>
  <c r="K34" i="109" s="1"/>
  <c r="K19" i="111"/>
  <c r="K40" i="111" s="1"/>
  <c r="K19" i="108"/>
  <c r="K40" i="108" s="1"/>
  <c r="K19" i="110"/>
  <c r="K40" i="110" s="1"/>
  <c r="K19" i="109"/>
  <c r="K40" i="109" s="1"/>
  <c r="AQ22" i="8"/>
  <c r="AQ20" i="104"/>
  <c r="AQ41" i="104" s="1"/>
  <c r="AQ20" i="105"/>
  <c r="AQ41" i="105" s="1"/>
  <c r="AQ20" i="88"/>
  <c r="AQ41" i="88" s="1"/>
  <c r="AQ21" i="87"/>
  <c r="AQ43" i="87" s="1"/>
  <c r="AQ21" i="102"/>
  <c r="AQ43" i="102" s="1"/>
  <c r="AQ21" i="103"/>
  <c r="AQ43" i="103" s="1"/>
  <c r="AQ21" i="51"/>
  <c r="AQ43" i="51" s="1"/>
  <c r="K16" i="108"/>
  <c r="K37" i="108" s="1"/>
  <c r="K16" i="109"/>
  <c r="K37" i="109" s="1"/>
  <c r="K16" i="111"/>
  <c r="K37" i="111" s="1"/>
  <c r="K16" i="110"/>
  <c r="K37" i="110" s="1"/>
  <c r="K20" i="104"/>
  <c r="K41" i="104" s="1"/>
  <c r="K20" i="105"/>
  <c r="K41" i="105" s="1"/>
  <c r="K20" i="88"/>
  <c r="K41" i="88" s="1"/>
  <c r="K21" i="87"/>
  <c r="K43" i="87" s="1"/>
  <c r="K21" i="102"/>
  <c r="K43" i="102" s="1"/>
  <c r="K21" i="103"/>
  <c r="K43" i="103" s="1"/>
  <c r="K21" i="51"/>
  <c r="K43" i="51" s="1"/>
  <c r="K20" i="112"/>
  <c r="O22" i="8"/>
  <c r="K22" i="8"/>
  <c r="O21" i="104" l="1"/>
  <c r="O42" i="104" s="1"/>
  <c r="O21" i="105"/>
  <c r="O42" i="105" s="1"/>
  <c r="O21" i="88"/>
  <c r="O42" i="88" s="1"/>
  <c r="O22" i="87"/>
  <c r="O44" i="87" s="1"/>
  <c r="O22" i="102"/>
  <c r="O44" i="102" s="1"/>
  <c r="O22" i="103"/>
  <c r="O44" i="103" s="1"/>
  <c r="O22" i="51"/>
  <c r="O44" i="51" s="1"/>
  <c r="K20" i="109"/>
  <c r="K41" i="109" s="1"/>
  <c r="K20" i="111"/>
  <c r="K41" i="111" s="1"/>
  <c r="K20" i="108"/>
  <c r="K41" i="108" s="1"/>
  <c r="K20" i="110"/>
  <c r="K41" i="110" s="1"/>
  <c r="AQ21" i="105"/>
  <c r="AQ42" i="105" s="1"/>
  <c r="AQ21" i="104"/>
  <c r="AQ42" i="104" s="1"/>
  <c r="AQ21" i="88"/>
  <c r="AQ42" i="88" s="1"/>
  <c r="AQ22" i="87"/>
  <c r="AQ44" i="87" s="1"/>
  <c r="AQ22" i="102"/>
  <c r="AQ44" i="102" s="1"/>
  <c r="AQ22" i="51"/>
  <c r="AQ44" i="51" s="1"/>
  <c r="AQ22" i="103"/>
  <c r="AQ44" i="103" s="1"/>
  <c r="K21" i="104"/>
  <c r="K42" i="104" s="1"/>
  <c r="K21" i="105"/>
  <c r="K42" i="105" s="1"/>
  <c r="K21" i="88"/>
  <c r="K42" i="88" s="1"/>
  <c r="K22" i="87"/>
  <c r="K44" i="87" s="1"/>
  <c r="K22" i="102"/>
  <c r="K44" i="102" s="1"/>
  <c r="K22" i="51"/>
  <c r="K44" i="51" s="1"/>
  <c r="K21" i="112"/>
  <c r="K22" i="103"/>
  <c r="K44" i="103" s="1"/>
  <c r="AF6" i="104" l="1"/>
  <c r="AF27" i="104" s="1"/>
  <c r="AF6" i="105"/>
  <c r="AF27" i="105" s="1"/>
  <c r="AF6" i="88"/>
  <c r="AF27" i="88" s="1"/>
  <c r="AF7" i="87"/>
  <c r="AF29" i="87" s="1"/>
  <c r="AF7" i="102"/>
  <c r="AF29" i="102" s="1"/>
  <c r="AF7" i="103"/>
  <c r="AF29" i="103" s="1"/>
  <c r="AF7" i="51"/>
  <c r="AF29" i="51" s="1"/>
  <c r="AF10" i="8"/>
  <c r="AF16" i="8"/>
  <c r="AF13" i="8"/>
  <c r="AF19" i="8"/>
  <c r="AT6" i="104"/>
  <c r="AT27" i="104" s="1"/>
  <c r="AT6" i="88"/>
  <c r="AT27" i="88" s="1"/>
  <c r="AT6" i="105"/>
  <c r="AT27" i="105" s="1"/>
  <c r="AT7" i="87"/>
  <c r="AT29" i="87" s="1"/>
  <c r="AT7" i="102"/>
  <c r="AT29" i="102" s="1"/>
  <c r="AT7" i="51"/>
  <c r="AT29" i="51" s="1"/>
  <c r="AT13" i="8"/>
  <c r="AT19" i="8"/>
  <c r="AT16" i="8"/>
  <c r="AT7" i="103"/>
  <c r="AT29" i="103" s="1"/>
  <c r="AT10" i="8"/>
  <c r="BA6" i="104"/>
  <c r="BA27" i="104" s="1"/>
  <c r="BA6" i="105"/>
  <c r="BA27" i="105" s="1"/>
  <c r="BA7" i="87"/>
  <c r="BA29" i="87" s="1"/>
  <c r="BA6" i="88"/>
  <c r="BA27" i="88" s="1"/>
  <c r="BA7" i="102"/>
  <c r="BA29" i="102" s="1"/>
  <c r="BA7" i="51"/>
  <c r="BA29" i="51" s="1"/>
  <c r="BA7" i="103"/>
  <c r="BA29" i="103" s="1"/>
  <c r="Y6" i="104"/>
  <c r="Y27" i="104" s="1"/>
  <c r="Y6" i="105"/>
  <c r="Y27" i="105" s="1"/>
  <c r="Y6" i="88"/>
  <c r="Y27" i="88" s="1"/>
  <c r="Y7" i="87"/>
  <c r="Y29" i="87" s="1"/>
  <c r="Y7" i="102"/>
  <c r="Y29" i="102" s="1"/>
  <c r="Y7" i="103"/>
  <c r="Y29" i="103" s="1"/>
  <c r="Y7" i="51"/>
  <c r="Y29" i="51" s="1"/>
  <c r="Y19" i="8"/>
  <c r="Y13" i="8"/>
  <c r="Y16" i="8"/>
  <c r="AC6" i="104"/>
  <c r="AC27" i="104" s="1"/>
  <c r="AC6" i="105"/>
  <c r="AC27" i="105" s="1"/>
  <c r="AC6" i="88"/>
  <c r="AC27" i="88" s="1"/>
  <c r="AC7" i="87"/>
  <c r="AC29" i="87" s="1"/>
  <c r="AC7" i="102"/>
  <c r="AC29" i="102" s="1"/>
  <c r="AC7" i="103"/>
  <c r="AC29" i="103" s="1"/>
  <c r="AC16" i="8"/>
  <c r="AC7" i="51"/>
  <c r="AC29" i="51" s="1"/>
  <c r="AC19" i="8"/>
  <c r="AC13" i="8"/>
  <c r="AN6" i="104"/>
  <c r="AN27" i="104" s="1"/>
  <c r="AN6" i="105"/>
  <c r="AN27" i="105" s="1"/>
  <c r="AN6" i="88"/>
  <c r="AN27" i="88" s="1"/>
  <c r="AN7" i="87"/>
  <c r="AN29" i="87" s="1"/>
  <c r="AN7" i="102"/>
  <c r="AN29" i="102" s="1"/>
  <c r="AN7" i="103"/>
  <c r="AN29" i="103" s="1"/>
  <c r="AN10" i="8"/>
  <c r="AN16" i="8"/>
  <c r="AN13" i="8"/>
  <c r="AN7" i="51"/>
  <c r="AN29" i="51" s="1"/>
  <c r="AN19" i="8"/>
  <c r="AJ6" i="104"/>
  <c r="AJ27" i="104" s="1"/>
  <c r="AJ6" i="105"/>
  <c r="AJ27" i="105" s="1"/>
  <c r="AJ6" i="88"/>
  <c r="AJ27" i="88" s="1"/>
  <c r="AJ7" i="87"/>
  <c r="AJ29" i="87" s="1"/>
  <c r="AJ7" i="102"/>
  <c r="AJ29" i="102" s="1"/>
  <c r="AJ7" i="103"/>
  <c r="AJ29" i="103" s="1"/>
  <c r="AJ7" i="51"/>
  <c r="AJ29" i="51" s="1"/>
  <c r="AJ10" i="8"/>
  <c r="AJ16" i="8"/>
  <c r="AJ19" i="8"/>
  <c r="AJ13" i="8"/>
  <c r="AP6" i="104"/>
  <c r="AP27" i="104" s="1"/>
  <c r="AP6" i="105"/>
  <c r="AP27" i="105" s="1"/>
  <c r="AP6" i="88"/>
  <c r="AP27" i="88" s="1"/>
  <c r="AP7" i="87"/>
  <c r="AP29" i="87" s="1"/>
  <c r="AP7" i="102"/>
  <c r="AP29" i="102" s="1"/>
  <c r="AP7" i="103"/>
  <c r="AP29" i="103" s="1"/>
  <c r="AP7" i="51"/>
  <c r="AP29" i="51" s="1"/>
  <c r="AP13" i="8"/>
  <c r="AP16" i="8"/>
  <c r="AP19" i="8"/>
  <c r="AP10" i="8"/>
  <c r="AU6" i="104"/>
  <c r="AU27" i="104" s="1"/>
  <c r="AU6" i="105"/>
  <c r="AU27" i="105" s="1"/>
  <c r="AU6" i="88"/>
  <c r="AU27" i="88" s="1"/>
  <c r="AU7" i="87"/>
  <c r="AU29" i="87" s="1"/>
  <c r="AU7" i="102"/>
  <c r="AU29" i="102" s="1"/>
  <c r="AU7" i="103"/>
  <c r="AU29" i="103" s="1"/>
  <c r="AU7" i="51"/>
  <c r="AU29" i="51" s="1"/>
  <c r="AU13" i="8"/>
  <c r="AU19" i="8"/>
  <c r="AU16" i="8"/>
  <c r="AU10" i="8"/>
  <c r="BD6" i="104"/>
  <c r="BD27" i="104" s="1"/>
  <c r="BD6" i="105"/>
  <c r="BD27" i="105" s="1"/>
  <c r="BD6" i="88"/>
  <c r="BD27" i="88" s="1"/>
  <c r="BD7" i="87"/>
  <c r="BD29" i="87" s="1"/>
  <c r="BD7" i="102"/>
  <c r="BD29" i="102" s="1"/>
  <c r="BD7" i="103"/>
  <c r="BD29" i="103" s="1"/>
  <c r="BD7" i="51"/>
  <c r="BD29" i="51" s="1"/>
  <c r="AZ6" i="104"/>
  <c r="AZ27" i="104" s="1"/>
  <c r="AZ6" i="105"/>
  <c r="AZ27" i="105" s="1"/>
  <c r="AZ6" i="88"/>
  <c r="AZ27" i="88" s="1"/>
  <c r="AZ7" i="87"/>
  <c r="AZ29" i="87" s="1"/>
  <c r="AZ7" i="102"/>
  <c r="AZ29" i="102" s="1"/>
  <c r="AZ7" i="103"/>
  <c r="AZ29" i="103" s="1"/>
  <c r="AZ7" i="51"/>
  <c r="AZ29" i="51" s="1"/>
  <c r="X6" i="104"/>
  <c r="X27" i="104" s="1"/>
  <c r="X6" i="105"/>
  <c r="X27" i="105" s="1"/>
  <c r="X6" i="88"/>
  <c r="X27" i="88" s="1"/>
  <c r="X7" i="87"/>
  <c r="X29" i="87" s="1"/>
  <c r="X7" i="102"/>
  <c r="X29" i="102" s="1"/>
  <c r="X7" i="103"/>
  <c r="X29" i="103" s="1"/>
  <c r="X10" i="8"/>
  <c r="X16" i="8"/>
  <c r="X19" i="8"/>
  <c r="X7" i="51"/>
  <c r="X29" i="51" s="1"/>
  <c r="X13" i="8"/>
  <c r="AK6" i="104"/>
  <c r="AK27" i="104" s="1"/>
  <c r="AK6" i="105"/>
  <c r="AK27" i="105" s="1"/>
  <c r="AK6" i="88"/>
  <c r="AK27" i="88" s="1"/>
  <c r="AK7" i="87"/>
  <c r="AK29" i="87" s="1"/>
  <c r="AK7" i="102"/>
  <c r="AK29" i="102" s="1"/>
  <c r="AK7" i="51"/>
  <c r="AK29" i="51" s="1"/>
  <c r="AK7" i="103"/>
  <c r="AK29" i="103" s="1"/>
  <c r="AK19" i="8"/>
  <c r="AK10" i="8"/>
  <c r="AK16" i="8"/>
  <c r="AK13" i="8"/>
  <c r="AX6" i="104"/>
  <c r="AX27" i="104" s="1"/>
  <c r="AX6" i="105"/>
  <c r="AX27" i="105" s="1"/>
  <c r="AX6" i="88"/>
  <c r="AX27" i="88" s="1"/>
  <c r="AX7" i="87"/>
  <c r="AX29" i="87" s="1"/>
  <c r="AX7" i="103"/>
  <c r="AX29" i="103" s="1"/>
  <c r="AX7" i="102"/>
  <c r="AX29" i="102" s="1"/>
  <c r="AX7" i="51"/>
  <c r="AX29" i="51" s="1"/>
  <c r="AD6" i="104"/>
  <c r="AD27" i="104" s="1"/>
  <c r="AD6" i="105"/>
  <c r="AD27" i="105" s="1"/>
  <c r="AD6" i="88"/>
  <c r="AD27" i="88" s="1"/>
  <c r="AD7" i="87"/>
  <c r="AD29" i="87" s="1"/>
  <c r="AD7" i="102"/>
  <c r="AD29" i="102" s="1"/>
  <c r="AD13" i="8"/>
  <c r="AD7" i="103"/>
  <c r="AD29" i="103" s="1"/>
  <c r="AD16" i="8"/>
  <c r="AD7" i="51"/>
  <c r="AD29" i="51" s="1"/>
  <c r="AD19" i="8"/>
  <c r="AM6" i="104"/>
  <c r="AM27" i="104" s="1"/>
  <c r="AM6" i="105"/>
  <c r="AM27" i="105" s="1"/>
  <c r="AM6" i="88"/>
  <c r="AM27" i="88" s="1"/>
  <c r="AM7" i="87"/>
  <c r="AM29" i="87" s="1"/>
  <c r="AM7" i="102"/>
  <c r="AM29" i="102" s="1"/>
  <c r="AM7" i="103"/>
  <c r="AM29" i="103" s="1"/>
  <c r="AM7" i="51"/>
  <c r="AM29" i="51" s="1"/>
  <c r="AM16" i="8"/>
  <c r="AM13" i="8"/>
  <c r="AM19" i="8"/>
  <c r="AM10" i="8"/>
  <c r="AI6" i="104"/>
  <c r="AI27" i="104" s="1"/>
  <c r="AI6" i="105"/>
  <c r="AI27" i="105" s="1"/>
  <c r="AI6" i="88"/>
  <c r="AI27" i="88" s="1"/>
  <c r="AI7" i="87"/>
  <c r="AI29" i="87" s="1"/>
  <c r="AI7" i="102"/>
  <c r="AI29" i="102" s="1"/>
  <c r="AI7" i="103"/>
  <c r="AI29" i="103" s="1"/>
  <c r="AI7" i="51"/>
  <c r="AI29" i="51" s="1"/>
  <c r="AI10" i="8"/>
  <c r="AI13" i="8"/>
  <c r="AI19" i="8"/>
  <c r="AI16" i="8"/>
  <c r="AR6" i="104"/>
  <c r="AR27" i="104" s="1"/>
  <c r="AR6" i="105"/>
  <c r="AR27" i="105" s="1"/>
  <c r="AR6" i="88"/>
  <c r="AR27" i="88" s="1"/>
  <c r="AR7" i="87"/>
  <c r="AR29" i="87" s="1"/>
  <c r="AR7" i="102"/>
  <c r="AR29" i="102" s="1"/>
  <c r="AR7" i="103"/>
  <c r="AR29" i="103" s="1"/>
  <c r="AR7" i="51"/>
  <c r="AR29" i="51" s="1"/>
  <c r="AR13" i="8"/>
  <c r="AR10" i="8"/>
  <c r="AR16" i="8"/>
  <c r="AR19" i="8"/>
  <c r="AV6" i="104"/>
  <c r="AV27" i="104" s="1"/>
  <c r="AV6" i="105"/>
  <c r="AV27" i="105" s="1"/>
  <c r="AV6" i="88"/>
  <c r="AV27" i="88" s="1"/>
  <c r="AV7" i="87"/>
  <c r="AV29" i="87" s="1"/>
  <c r="AV7" i="102"/>
  <c r="AV29" i="102" s="1"/>
  <c r="AV7" i="103"/>
  <c r="AV29" i="103" s="1"/>
  <c r="AV7" i="51"/>
  <c r="AV29" i="51" s="1"/>
  <c r="AV10" i="8"/>
  <c r="AV16" i="8"/>
  <c r="AV19" i="8"/>
  <c r="AV13" i="8"/>
  <c r="BC6" i="104"/>
  <c r="BC27" i="104" s="1"/>
  <c r="BC6" i="105"/>
  <c r="BC27" i="105" s="1"/>
  <c r="BC6" i="88"/>
  <c r="BC27" i="88" s="1"/>
  <c r="BC7" i="87"/>
  <c r="BC29" i="87" s="1"/>
  <c r="BC7" i="102"/>
  <c r="BC29" i="102" s="1"/>
  <c r="BC7" i="103"/>
  <c r="BC29" i="103" s="1"/>
  <c r="BC7" i="51"/>
  <c r="BC29" i="51" s="1"/>
  <c r="AY6" i="104"/>
  <c r="AY27" i="104" s="1"/>
  <c r="AY6" i="105"/>
  <c r="AY27" i="105" s="1"/>
  <c r="AY6" i="88"/>
  <c r="AY27" i="88" s="1"/>
  <c r="AY7" i="87"/>
  <c r="AY29" i="87" s="1"/>
  <c r="AY7" i="102"/>
  <c r="AY29" i="102" s="1"/>
  <c r="AY7" i="103"/>
  <c r="AY29" i="103" s="1"/>
  <c r="AY7" i="51"/>
  <c r="AY29" i="51" s="1"/>
  <c r="AB6" i="104"/>
  <c r="AB27" i="104" s="1"/>
  <c r="AB6" i="105"/>
  <c r="AB27" i="105" s="1"/>
  <c r="AB6" i="88"/>
  <c r="AB27" i="88" s="1"/>
  <c r="AB7" i="87"/>
  <c r="AB29" i="87" s="1"/>
  <c r="AB7" i="102"/>
  <c r="AB29" i="102" s="1"/>
  <c r="AB7" i="103"/>
  <c r="AB29" i="103" s="1"/>
  <c r="AB7" i="51"/>
  <c r="AB29" i="51" s="1"/>
  <c r="AB19" i="8"/>
  <c r="AB13" i="8"/>
  <c r="AB16" i="8"/>
  <c r="AO6" i="104"/>
  <c r="AO27" i="104" s="1"/>
  <c r="AO6" i="105"/>
  <c r="AO27" i="105" s="1"/>
  <c r="AO6" i="88"/>
  <c r="AO27" i="88" s="1"/>
  <c r="AO7" i="87"/>
  <c r="AO29" i="87" s="1"/>
  <c r="AO7" i="102"/>
  <c r="AO29" i="102" s="1"/>
  <c r="AO7" i="103"/>
  <c r="AO29" i="103" s="1"/>
  <c r="AO7" i="51"/>
  <c r="AO29" i="51" s="1"/>
  <c r="AO10" i="8"/>
  <c r="AO13" i="8"/>
  <c r="AO19" i="8"/>
  <c r="AO16" i="8"/>
  <c r="Z6" i="104"/>
  <c r="Z27" i="104" s="1"/>
  <c r="Z6" i="105"/>
  <c r="Z27" i="105" s="1"/>
  <c r="Z6" i="88"/>
  <c r="Z27" i="88" s="1"/>
  <c r="Z7" i="87"/>
  <c r="Z29" i="87" s="1"/>
  <c r="Z7" i="102"/>
  <c r="Z29" i="102" s="1"/>
  <c r="Z7" i="103"/>
  <c r="Z29" i="103" s="1"/>
  <c r="Z7" i="51"/>
  <c r="Z29" i="51" s="1"/>
  <c r="Z13" i="8"/>
  <c r="Z19" i="8"/>
  <c r="Z16" i="8"/>
  <c r="AA6" i="104"/>
  <c r="AA27" i="104" s="1"/>
  <c r="AA6" i="105"/>
  <c r="AA27" i="105" s="1"/>
  <c r="AA6" i="88"/>
  <c r="AA27" i="88" s="1"/>
  <c r="AA7" i="87"/>
  <c r="AA29" i="87" s="1"/>
  <c r="AA7" i="102"/>
  <c r="AA29" i="102" s="1"/>
  <c r="AA7" i="103"/>
  <c r="AA29" i="103" s="1"/>
  <c r="AA7" i="51"/>
  <c r="AA29" i="51" s="1"/>
  <c r="AA19" i="8"/>
  <c r="AA13" i="8"/>
  <c r="AA16" i="8"/>
  <c r="AE6" i="104"/>
  <c r="AE27" i="104" s="1"/>
  <c r="AE6" i="105"/>
  <c r="AE27" i="105" s="1"/>
  <c r="AE6" i="88"/>
  <c r="AE27" i="88" s="1"/>
  <c r="AE7" i="87"/>
  <c r="AE29" i="87" s="1"/>
  <c r="AE7" i="102"/>
  <c r="AE29" i="102" s="1"/>
  <c r="AE7" i="103"/>
  <c r="AE29" i="103" s="1"/>
  <c r="AE7" i="51"/>
  <c r="AE29" i="51" s="1"/>
  <c r="AE19" i="8"/>
  <c r="AE10" i="8"/>
  <c r="AE16" i="8"/>
  <c r="AE13" i="8"/>
  <c r="AL6" i="104"/>
  <c r="AL27" i="104" s="1"/>
  <c r="AL6" i="105"/>
  <c r="AL27" i="105" s="1"/>
  <c r="AL6" i="88"/>
  <c r="AL27" i="88" s="1"/>
  <c r="AL7" i="87"/>
  <c r="AL29" i="87" s="1"/>
  <c r="AL7" i="102"/>
  <c r="AL29" i="102" s="1"/>
  <c r="AL7" i="51"/>
  <c r="AL29" i="51" s="1"/>
  <c r="AL13" i="8"/>
  <c r="AL19" i="8"/>
  <c r="AL10" i="8"/>
  <c r="AL16" i="8"/>
  <c r="AL7" i="103"/>
  <c r="AL29" i="103" s="1"/>
  <c r="AG6" i="104"/>
  <c r="AG27" i="104" s="1"/>
  <c r="AG6" i="105"/>
  <c r="AG27" i="105" s="1"/>
  <c r="AG6" i="88"/>
  <c r="AG27" i="88" s="1"/>
  <c r="AG7" i="87"/>
  <c r="AG29" i="87" s="1"/>
  <c r="AG7" i="102"/>
  <c r="AG29" i="102" s="1"/>
  <c r="AG7" i="51"/>
  <c r="AG29" i="51" s="1"/>
  <c r="AG7" i="103"/>
  <c r="AG29" i="103" s="1"/>
  <c r="AG13" i="8"/>
  <c r="AG10" i="8"/>
  <c r="AG16" i="8"/>
  <c r="AG19" i="8"/>
  <c r="AS6" i="104"/>
  <c r="AS27" i="104" s="1"/>
  <c r="AS6" i="105"/>
  <c r="AS27" i="105" s="1"/>
  <c r="AS6" i="88"/>
  <c r="AS27" i="88" s="1"/>
  <c r="AS7" i="87"/>
  <c r="AS29" i="87" s="1"/>
  <c r="AS7" i="102"/>
  <c r="AS29" i="102" s="1"/>
  <c r="AS7" i="103"/>
  <c r="AS29" i="103" s="1"/>
  <c r="AS13" i="8"/>
  <c r="AS19" i="8"/>
  <c r="AS16" i="8"/>
  <c r="AS7" i="51"/>
  <c r="AS29" i="51" s="1"/>
  <c r="AS10" i="8"/>
  <c r="AW6" i="104"/>
  <c r="AW27" i="104" s="1"/>
  <c r="AW6" i="105"/>
  <c r="AW27" i="105" s="1"/>
  <c r="AW6" i="88"/>
  <c r="AW27" i="88" s="1"/>
  <c r="AW7" i="87"/>
  <c r="AW29" i="87" s="1"/>
  <c r="AW7" i="102"/>
  <c r="AW29" i="102" s="1"/>
  <c r="AW7" i="51"/>
  <c r="AW29" i="51" s="1"/>
  <c r="AW7" i="103"/>
  <c r="AW29" i="103" s="1"/>
  <c r="AW19" i="8"/>
  <c r="AW10" i="8"/>
  <c r="AW16" i="8"/>
  <c r="AW13" i="8"/>
  <c r="BB6" i="104"/>
  <c r="BB27" i="104" s="1"/>
  <c r="BB6" i="105"/>
  <c r="BB27" i="105" s="1"/>
  <c r="BB6" i="88"/>
  <c r="BB27" i="88" s="1"/>
  <c r="BB7" i="87"/>
  <c r="BB29" i="87" s="1"/>
  <c r="BB7" i="51"/>
  <c r="BB29" i="51" s="1"/>
  <c r="BB7" i="102"/>
  <c r="BB29" i="102" s="1"/>
  <c r="BB7" i="103"/>
  <c r="BB29" i="103" s="1"/>
  <c r="K21" i="108"/>
  <c r="K42" i="108" s="1"/>
  <c r="K21" i="111"/>
  <c r="K42" i="111" s="1"/>
  <c r="K21" i="110"/>
  <c r="K42" i="110" s="1"/>
  <c r="K21" i="109"/>
  <c r="K42" i="109" s="1"/>
  <c r="AY16" i="8"/>
  <c r="AY13" i="8"/>
  <c r="AY10" i="8"/>
  <c r="AY8" i="8"/>
  <c r="BD19" i="8"/>
  <c r="AZ19" i="8"/>
  <c r="BC19" i="8"/>
  <c r="AZ13" i="8"/>
  <c r="BC8" i="8"/>
  <c r="AZ16" i="8"/>
  <c r="AZ10" i="8"/>
  <c r="BA16" i="8"/>
  <c r="BD8" i="8"/>
  <c r="BC10" i="8"/>
  <c r="AY19" i="8"/>
  <c r="BC13" i="8"/>
  <c r="BD10" i="8"/>
  <c r="AZ8" i="8"/>
  <c r="BA13" i="8"/>
  <c r="BA10" i="8"/>
  <c r="BA8" i="8"/>
  <c r="BA19" i="8"/>
  <c r="BD13" i="8"/>
  <c r="BD16" i="8"/>
  <c r="X8" i="8"/>
  <c r="AW8" i="8"/>
  <c r="AA8" i="8"/>
  <c r="AS8" i="8"/>
  <c r="AD8" i="8"/>
  <c r="AY17" i="8"/>
  <c r="BB10" i="8"/>
  <c r="AB8" i="8"/>
  <c r="AF8" i="8"/>
  <c r="AO8" i="8"/>
  <c r="AT8" i="8"/>
  <c r="AX8" i="8"/>
  <c r="BC16" i="8"/>
  <c r="Y8" i="8"/>
  <c r="AP8" i="8"/>
  <c r="AU8" i="8"/>
  <c r="AX10" i="8"/>
  <c r="AC8" i="8"/>
  <c r="AE8" i="8"/>
  <c r="AR8" i="8"/>
  <c r="AV8" i="8"/>
  <c r="BB16" i="8"/>
  <c r="BB13" i="8"/>
  <c r="BB19" i="8"/>
  <c r="BB8" i="8"/>
  <c r="AX13" i="8"/>
  <c r="AX16" i="8"/>
  <c r="AX19" i="8"/>
  <c r="AM8" i="8"/>
  <c r="AL8" i="8"/>
  <c r="AI8" i="8"/>
  <c r="AG8" i="8"/>
  <c r="AK8" i="8"/>
  <c r="AN8" i="8"/>
  <c r="AJ8" i="8"/>
  <c r="AD10" i="8"/>
  <c r="AC10" i="8"/>
  <c r="AB10" i="8"/>
  <c r="AA10" i="8"/>
  <c r="Z10" i="8"/>
  <c r="Z8" i="8"/>
  <c r="Y10" i="8"/>
  <c r="AD9" i="104" l="1"/>
  <c r="AD30" i="104" s="1"/>
  <c r="AD9" i="105"/>
  <c r="AD30" i="105" s="1"/>
  <c r="AD9" i="88"/>
  <c r="AD30" i="88" s="1"/>
  <c r="AD10" i="87"/>
  <c r="AD32" i="87" s="1"/>
  <c r="AD10" i="102"/>
  <c r="AD32" i="102" s="1"/>
  <c r="AD10" i="103"/>
  <c r="AD32" i="103" s="1"/>
  <c r="AD10" i="51"/>
  <c r="AD32" i="51" s="1"/>
  <c r="AG7" i="104"/>
  <c r="AG28" i="104" s="1"/>
  <c r="AG7" i="105"/>
  <c r="AG28" i="105" s="1"/>
  <c r="AG7" i="88"/>
  <c r="AG28" i="88" s="1"/>
  <c r="AG8" i="87"/>
  <c r="AG30" i="87" s="1"/>
  <c r="AG8" i="102"/>
  <c r="AG30" i="102" s="1"/>
  <c r="AG8" i="103"/>
  <c r="AG30" i="103" s="1"/>
  <c r="AG8" i="51"/>
  <c r="AG30" i="51" s="1"/>
  <c r="AR7" i="104"/>
  <c r="AR28" i="104" s="1"/>
  <c r="AR7" i="105"/>
  <c r="AR28" i="105" s="1"/>
  <c r="AR7" i="88"/>
  <c r="AR28" i="88" s="1"/>
  <c r="AR8" i="87"/>
  <c r="AR30" i="87" s="1"/>
  <c r="AR8" i="103"/>
  <c r="AR30" i="103" s="1"/>
  <c r="AR8" i="102"/>
  <c r="AR30" i="102" s="1"/>
  <c r="AR8" i="51"/>
  <c r="AR30" i="51" s="1"/>
  <c r="AB7" i="104"/>
  <c r="AB28" i="104" s="1"/>
  <c r="AB7" i="105"/>
  <c r="AB28" i="105" s="1"/>
  <c r="AB7" i="88"/>
  <c r="AB28" i="88" s="1"/>
  <c r="AB8" i="87"/>
  <c r="AB30" i="87" s="1"/>
  <c r="AB8" i="103"/>
  <c r="AB30" i="103" s="1"/>
  <c r="AB8" i="102"/>
  <c r="AB30" i="102" s="1"/>
  <c r="AB8" i="51"/>
  <c r="AB30" i="51" s="1"/>
  <c r="BA9" i="104"/>
  <c r="BA30" i="104" s="1"/>
  <c r="BA9" i="105"/>
  <c r="BA30" i="105" s="1"/>
  <c r="BA9" i="88"/>
  <c r="BA30" i="88" s="1"/>
  <c r="BA10" i="87"/>
  <c r="BA32" i="87" s="1"/>
  <c r="BA10" i="102"/>
  <c r="BA32" i="102" s="1"/>
  <c r="BA10" i="51"/>
  <c r="BA32" i="51" s="1"/>
  <c r="BA10" i="103"/>
  <c r="BA32" i="103" s="1"/>
  <c r="AY7" i="104"/>
  <c r="AY28" i="104" s="1"/>
  <c r="AY7" i="105"/>
  <c r="AY28" i="105" s="1"/>
  <c r="AY7" i="88"/>
  <c r="AY28" i="88" s="1"/>
  <c r="AY8" i="87"/>
  <c r="AY30" i="87" s="1"/>
  <c r="AY8" i="102"/>
  <c r="AY30" i="102" s="1"/>
  <c r="AY8" i="103"/>
  <c r="AY30" i="103" s="1"/>
  <c r="AY8" i="51"/>
  <c r="AY30" i="51" s="1"/>
  <c r="AA14" i="8"/>
  <c r="AA12" i="104"/>
  <c r="AA33" i="104" s="1"/>
  <c r="AA12" i="105"/>
  <c r="AA33" i="105" s="1"/>
  <c r="AA12" i="88"/>
  <c r="AA33" i="88" s="1"/>
  <c r="AA13" i="87"/>
  <c r="AA35" i="87" s="1"/>
  <c r="AA13" i="102"/>
  <c r="AA35" i="102" s="1"/>
  <c r="AA13" i="103"/>
  <c r="AA35" i="103" s="1"/>
  <c r="AA13" i="51"/>
  <c r="AA35" i="51" s="1"/>
  <c r="AO18" i="104"/>
  <c r="AO39" i="104" s="1"/>
  <c r="AO18" i="105"/>
  <c r="AO39" i="105" s="1"/>
  <c r="AO18" i="88"/>
  <c r="AO39" i="88" s="1"/>
  <c r="AO19" i="87"/>
  <c r="AO41" i="87" s="1"/>
  <c r="AO19" i="102"/>
  <c r="AO41" i="102" s="1"/>
  <c r="AO19" i="51"/>
  <c r="AO41" i="51" s="1"/>
  <c r="AO19" i="103"/>
  <c r="AO41" i="103" s="1"/>
  <c r="AO20" i="8"/>
  <c r="AR12" i="104"/>
  <c r="AR33" i="104" s="1"/>
  <c r="AR12" i="105"/>
  <c r="AR33" i="105" s="1"/>
  <c r="AR12" i="88"/>
  <c r="AR33" i="88" s="1"/>
  <c r="AR13" i="87"/>
  <c r="AR35" i="87" s="1"/>
  <c r="AR13" i="102"/>
  <c r="AR35" i="102" s="1"/>
  <c r="AR13" i="103"/>
  <c r="AR35" i="103" s="1"/>
  <c r="AR13" i="51"/>
  <c r="AR35" i="51" s="1"/>
  <c r="AR14" i="8"/>
  <c r="AI17" i="8"/>
  <c r="AI15" i="104"/>
  <c r="AI36" i="104" s="1"/>
  <c r="AI15" i="105"/>
  <c r="AI36" i="105" s="1"/>
  <c r="AI15" i="88"/>
  <c r="AI36" i="88" s="1"/>
  <c r="AI16" i="87"/>
  <c r="AI38" i="87" s="1"/>
  <c r="AI16" i="102"/>
  <c r="AI38" i="102" s="1"/>
  <c r="AI16" i="103"/>
  <c r="AI38" i="103" s="1"/>
  <c r="AI16" i="51"/>
  <c r="AI38" i="51" s="1"/>
  <c r="AD15" i="104"/>
  <c r="AD36" i="104" s="1"/>
  <c r="AD15" i="105"/>
  <c r="AD36" i="105" s="1"/>
  <c r="AD15" i="88"/>
  <c r="AD36" i="88" s="1"/>
  <c r="AD16" i="87"/>
  <c r="AD38" i="87" s="1"/>
  <c r="AD16" i="102"/>
  <c r="AD38" i="102" s="1"/>
  <c r="AD16" i="51"/>
  <c r="AD38" i="51" s="1"/>
  <c r="AD16" i="103"/>
  <c r="AD38" i="103" s="1"/>
  <c r="AD17" i="8"/>
  <c r="AK15" i="104"/>
  <c r="AK36" i="104" s="1"/>
  <c r="AK15" i="105"/>
  <c r="AK36" i="105" s="1"/>
  <c r="AK15" i="88"/>
  <c r="AK36" i="88" s="1"/>
  <c r="AK16" i="87"/>
  <c r="AK38" i="87" s="1"/>
  <c r="AK16" i="102"/>
  <c r="AK38" i="102" s="1"/>
  <c r="AK16" i="103"/>
  <c r="AK38" i="103" s="1"/>
  <c r="AK16" i="51"/>
  <c r="AK38" i="51" s="1"/>
  <c r="AK17" i="8"/>
  <c r="AP15" i="104"/>
  <c r="AP36" i="104" s="1"/>
  <c r="AP15" i="105"/>
  <c r="AP36" i="105" s="1"/>
  <c r="AP15" i="88"/>
  <c r="AP36" i="88" s="1"/>
  <c r="AP16" i="87"/>
  <c r="AP38" i="87" s="1"/>
  <c r="AP16" i="102"/>
  <c r="AP38" i="102" s="1"/>
  <c r="AP16" i="51"/>
  <c r="AP38" i="51" s="1"/>
  <c r="AP16" i="103"/>
  <c r="AP38" i="103" s="1"/>
  <c r="AP17" i="8"/>
  <c r="AC18" i="104"/>
  <c r="AC39" i="104" s="1"/>
  <c r="AC18" i="105"/>
  <c r="AC39" i="105" s="1"/>
  <c r="AC18" i="88"/>
  <c r="AC39" i="88" s="1"/>
  <c r="AC19" i="87"/>
  <c r="AC41" i="87" s="1"/>
  <c r="AC19" i="102"/>
  <c r="AC41" i="102" s="1"/>
  <c r="AC19" i="103"/>
  <c r="AC41" i="103" s="1"/>
  <c r="AC20" i="8"/>
  <c r="AC19" i="51"/>
  <c r="AC41" i="51" s="1"/>
  <c r="AT17" i="8"/>
  <c r="AT15" i="104"/>
  <c r="AT36" i="104" s="1"/>
  <c r="AT15" i="105"/>
  <c r="AT36" i="105" s="1"/>
  <c r="AT15" i="88"/>
  <c r="AT36" i="88" s="1"/>
  <c r="AT16" i="87"/>
  <c r="AT38" i="87" s="1"/>
  <c r="AT16" i="102"/>
  <c r="AT38" i="102" s="1"/>
  <c r="AT16" i="51"/>
  <c r="AT38" i="51" s="1"/>
  <c r="AT16" i="103"/>
  <c r="AT38" i="103" s="1"/>
  <c r="AF9" i="104"/>
  <c r="AF30" i="104" s="1"/>
  <c r="AF9" i="105"/>
  <c r="AF30" i="105" s="1"/>
  <c r="AF9" i="88"/>
  <c r="AF30" i="88" s="1"/>
  <c r="AF10" i="87"/>
  <c r="AF32" i="87" s="1"/>
  <c r="AF10" i="102"/>
  <c r="AF32" i="102" s="1"/>
  <c r="AF10" i="103"/>
  <c r="AF32" i="103" s="1"/>
  <c r="AF10" i="51"/>
  <c r="AF32" i="51" s="1"/>
  <c r="AF11" i="8"/>
  <c r="AA9" i="104"/>
  <c r="AA30" i="104" s="1"/>
  <c r="AA9" i="105"/>
  <c r="AA30" i="105" s="1"/>
  <c r="AA9" i="88"/>
  <c r="AA30" i="88" s="1"/>
  <c r="AA10" i="87"/>
  <c r="AA32" i="87" s="1"/>
  <c r="AA10" i="102"/>
  <c r="AA32" i="102" s="1"/>
  <c r="AA10" i="103"/>
  <c r="AA32" i="103" s="1"/>
  <c r="AA10" i="51"/>
  <c r="AA32" i="51" s="1"/>
  <c r="AJ7" i="104"/>
  <c r="AJ28" i="104" s="1"/>
  <c r="AJ7" i="105"/>
  <c r="AJ28" i="105" s="1"/>
  <c r="AJ7" i="88"/>
  <c r="AJ28" i="88" s="1"/>
  <c r="AJ8" i="87"/>
  <c r="AJ30" i="87" s="1"/>
  <c r="AJ8" i="102"/>
  <c r="AJ30" i="102" s="1"/>
  <c r="AJ8" i="103"/>
  <c r="AJ30" i="103" s="1"/>
  <c r="AJ8" i="51"/>
  <c r="AJ30" i="51" s="1"/>
  <c r="AI7" i="104"/>
  <c r="AI28" i="104" s="1"/>
  <c r="AI7" i="105"/>
  <c r="AI28" i="105" s="1"/>
  <c r="AI7" i="88"/>
  <c r="AI28" i="88" s="1"/>
  <c r="AI8" i="87"/>
  <c r="AI30" i="87" s="1"/>
  <c r="AI8" i="102"/>
  <c r="AI30" i="102" s="1"/>
  <c r="AI8" i="103"/>
  <c r="AI30" i="103" s="1"/>
  <c r="AI8" i="51"/>
  <c r="AI30" i="51" s="1"/>
  <c r="AX15" i="104"/>
  <c r="AX36" i="104" s="1"/>
  <c r="AX15" i="105"/>
  <c r="AX36" i="105" s="1"/>
  <c r="AX15" i="88"/>
  <c r="AX36" i="88" s="1"/>
  <c r="AX16" i="87"/>
  <c r="AX38" i="87" s="1"/>
  <c r="AX16" i="103"/>
  <c r="AX38" i="103" s="1"/>
  <c r="AX16" i="51"/>
  <c r="AX38" i="51" s="1"/>
  <c r="AX16" i="102"/>
  <c r="AX38" i="102" s="1"/>
  <c r="BB12" i="104"/>
  <c r="BB33" i="104" s="1"/>
  <c r="BB12" i="105"/>
  <c r="BB33" i="105" s="1"/>
  <c r="BB12" i="88"/>
  <c r="BB33" i="88" s="1"/>
  <c r="BB13" i="87"/>
  <c r="BB35" i="87" s="1"/>
  <c r="BB13" i="102"/>
  <c r="BB35" i="102" s="1"/>
  <c r="BB13" i="51"/>
  <c r="BB35" i="51" s="1"/>
  <c r="BB13" i="103"/>
  <c r="BB35" i="103" s="1"/>
  <c r="AE7" i="104"/>
  <c r="AE28" i="104" s="1"/>
  <c r="AE7" i="105"/>
  <c r="AE28" i="105" s="1"/>
  <c r="AE7" i="88"/>
  <c r="AE28" i="88" s="1"/>
  <c r="AE8" i="87"/>
  <c r="AE30" i="87" s="1"/>
  <c r="AE8" i="102"/>
  <c r="AE30" i="102" s="1"/>
  <c r="AE8" i="51"/>
  <c r="AE30" i="51" s="1"/>
  <c r="AE8" i="103"/>
  <c r="AE30" i="103" s="1"/>
  <c r="AP7" i="104"/>
  <c r="AP28" i="104" s="1"/>
  <c r="AP7" i="105"/>
  <c r="AP28" i="105" s="1"/>
  <c r="AP7" i="88"/>
  <c r="AP28" i="88" s="1"/>
  <c r="AP8" i="87"/>
  <c r="AP30" i="87" s="1"/>
  <c r="AP8" i="102"/>
  <c r="AP30" i="102" s="1"/>
  <c r="AP8" i="103"/>
  <c r="AP30" i="103" s="1"/>
  <c r="AP8" i="51"/>
  <c r="AP30" i="51" s="1"/>
  <c r="AT7" i="104"/>
  <c r="AT28" i="104" s="1"/>
  <c r="AT7" i="105"/>
  <c r="AT28" i="105" s="1"/>
  <c r="AT7" i="88"/>
  <c r="AT28" i="88" s="1"/>
  <c r="AT8" i="87"/>
  <c r="AT30" i="87" s="1"/>
  <c r="AT8" i="102"/>
  <c r="AT30" i="102" s="1"/>
  <c r="AT8" i="103"/>
  <c r="AT30" i="103" s="1"/>
  <c r="AT8" i="51"/>
  <c r="AT30" i="51" s="1"/>
  <c r="BB9" i="104"/>
  <c r="BB30" i="104" s="1"/>
  <c r="BB9" i="105"/>
  <c r="BB30" i="105" s="1"/>
  <c r="BB9" i="88"/>
  <c r="BB30" i="88" s="1"/>
  <c r="BB10" i="87"/>
  <c r="BB32" i="87" s="1"/>
  <c r="BB10" i="103"/>
  <c r="BB32" i="103" s="1"/>
  <c r="BB10" i="102"/>
  <c r="BB32" i="102" s="1"/>
  <c r="BB10" i="51"/>
  <c r="BB32" i="51" s="1"/>
  <c r="AA7" i="104"/>
  <c r="AA28" i="104" s="1"/>
  <c r="AA7" i="105"/>
  <c r="AA28" i="105" s="1"/>
  <c r="AA7" i="88"/>
  <c r="AA28" i="88" s="1"/>
  <c r="AA8" i="87"/>
  <c r="AA30" i="87" s="1"/>
  <c r="AA8" i="102"/>
  <c r="AA30" i="102" s="1"/>
  <c r="AA8" i="51"/>
  <c r="AA30" i="51" s="1"/>
  <c r="AA8" i="103"/>
  <c r="AA30" i="103" s="1"/>
  <c r="BD12" i="104"/>
  <c r="BD33" i="104" s="1"/>
  <c r="BD12" i="105"/>
  <c r="BD33" i="105" s="1"/>
  <c r="BD12" i="88"/>
  <c r="BD33" i="88" s="1"/>
  <c r="BD13" i="87"/>
  <c r="BD35" i="87" s="1"/>
  <c r="BD13" i="102"/>
  <c r="BD35" i="102" s="1"/>
  <c r="BD13" i="103"/>
  <c r="BD35" i="103" s="1"/>
  <c r="BD13" i="51"/>
  <c r="BD35" i="51" s="1"/>
  <c r="BA12" i="104"/>
  <c r="BA33" i="104" s="1"/>
  <c r="BA12" i="105"/>
  <c r="BA33" i="105" s="1"/>
  <c r="BA12" i="88"/>
  <c r="BA33" i="88" s="1"/>
  <c r="BA13" i="87"/>
  <c r="BA35" i="87" s="1"/>
  <c r="BA13" i="102"/>
  <c r="BA35" i="102" s="1"/>
  <c r="BA13" i="51"/>
  <c r="BA35" i="51" s="1"/>
  <c r="BA13" i="103"/>
  <c r="BA35" i="103" s="1"/>
  <c r="AY18" i="104"/>
  <c r="AY39" i="104" s="1"/>
  <c r="AY18" i="105"/>
  <c r="AY39" i="105" s="1"/>
  <c r="AY18" i="88"/>
  <c r="AY39" i="88" s="1"/>
  <c r="AY19" i="87"/>
  <c r="AY41" i="87" s="1"/>
  <c r="AY19" i="102"/>
  <c r="AY41" i="102" s="1"/>
  <c r="AY19" i="103"/>
  <c r="AY41" i="103" s="1"/>
  <c r="AY19" i="51"/>
  <c r="AY41" i="51" s="1"/>
  <c r="AZ9" i="104"/>
  <c r="AZ30" i="104" s="1"/>
  <c r="AZ9" i="105"/>
  <c r="AZ30" i="105" s="1"/>
  <c r="AZ9" i="88"/>
  <c r="AZ30" i="88" s="1"/>
  <c r="AZ10" i="87"/>
  <c r="AZ32" i="87" s="1"/>
  <c r="AZ10" i="102"/>
  <c r="AZ32" i="102" s="1"/>
  <c r="AZ10" i="103"/>
  <c r="AZ32" i="103" s="1"/>
  <c r="AZ10" i="51"/>
  <c r="AZ32" i="51" s="1"/>
  <c r="BC18" i="104"/>
  <c r="BC39" i="104" s="1"/>
  <c r="BC18" i="105"/>
  <c r="BC39" i="105" s="1"/>
  <c r="BC18" i="88"/>
  <c r="BC39" i="88" s="1"/>
  <c r="BC19" i="87"/>
  <c r="BC41" i="87" s="1"/>
  <c r="BC19" i="102"/>
  <c r="BC41" i="102" s="1"/>
  <c r="BC19" i="103"/>
  <c r="BC41" i="103" s="1"/>
  <c r="BC19" i="51"/>
  <c r="BC41" i="51" s="1"/>
  <c r="AY9" i="104"/>
  <c r="AY30" i="104" s="1"/>
  <c r="AY9" i="105"/>
  <c r="AY30" i="105" s="1"/>
  <c r="AY9" i="88"/>
  <c r="AY30" i="88" s="1"/>
  <c r="AY10" i="87"/>
  <c r="AY32" i="87" s="1"/>
  <c r="AY10" i="102"/>
  <c r="AY32" i="102" s="1"/>
  <c r="AY10" i="103"/>
  <c r="AY32" i="103" s="1"/>
  <c r="AY10" i="51"/>
  <c r="AY32" i="51" s="1"/>
  <c r="AW15" i="104"/>
  <c r="AW36" i="104" s="1"/>
  <c r="AW15" i="105"/>
  <c r="AW36" i="105" s="1"/>
  <c r="AW16" i="87"/>
  <c r="AW38" i="87" s="1"/>
  <c r="AW15" i="88"/>
  <c r="AW36" i="88" s="1"/>
  <c r="AW16" i="102"/>
  <c r="AW38" i="102" s="1"/>
  <c r="AW16" i="103"/>
  <c r="AW38" i="103" s="1"/>
  <c r="AW16" i="51"/>
  <c r="AW38" i="51" s="1"/>
  <c r="AW17" i="8"/>
  <c r="AS17" i="8"/>
  <c r="AS15" i="104"/>
  <c r="AS36" i="104" s="1"/>
  <c r="AS15" i="105"/>
  <c r="AS36" i="105" s="1"/>
  <c r="AS15" i="88"/>
  <c r="AS36" i="88" s="1"/>
  <c r="AS16" i="87"/>
  <c r="AS38" i="87" s="1"/>
  <c r="AS16" i="102"/>
  <c r="AS38" i="102" s="1"/>
  <c r="AS16" i="103"/>
  <c r="AS38" i="103" s="1"/>
  <c r="AS16" i="51"/>
  <c r="AS38" i="51" s="1"/>
  <c r="AG12" i="104"/>
  <c r="AG33" i="104" s="1"/>
  <c r="AG12" i="105"/>
  <c r="AG33" i="105" s="1"/>
  <c r="AG12" i="88"/>
  <c r="AG33" i="88" s="1"/>
  <c r="AG13" i="87"/>
  <c r="AG35" i="87" s="1"/>
  <c r="AG13" i="102"/>
  <c r="AG35" i="102" s="1"/>
  <c r="AG13" i="103"/>
  <c r="AG35" i="103" s="1"/>
  <c r="AG13" i="51"/>
  <c r="AG35" i="51" s="1"/>
  <c r="AG14" i="8"/>
  <c r="AL14" i="8"/>
  <c r="AL12" i="104"/>
  <c r="AL33" i="104" s="1"/>
  <c r="AL12" i="105"/>
  <c r="AL33" i="105" s="1"/>
  <c r="AL12" i="88"/>
  <c r="AL33" i="88" s="1"/>
  <c r="AL13" i="87"/>
  <c r="AL35" i="87" s="1"/>
  <c r="AL13" i="102"/>
  <c r="AL35" i="102" s="1"/>
  <c r="AL13" i="103"/>
  <c r="AL35" i="103" s="1"/>
  <c r="AL13" i="51"/>
  <c r="AL35" i="51" s="1"/>
  <c r="AE15" i="104"/>
  <c r="AE36" i="104" s="1"/>
  <c r="AE15" i="105"/>
  <c r="AE36" i="105" s="1"/>
  <c r="AE15" i="88"/>
  <c r="AE36" i="88" s="1"/>
  <c r="AE16" i="87"/>
  <c r="AE38" i="87" s="1"/>
  <c r="AE16" i="102"/>
  <c r="AE38" i="102" s="1"/>
  <c r="AE16" i="103"/>
  <c r="AE38" i="103" s="1"/>
  <c r="AE16" i="51"/>
  <c r="AE38" i="51" s="1"/>
  <c r="AA20" i="8"/>
  <c r="AA18" i="104"/>
  <c r="AA39" i="104" s="1"/>
  <c r="AA18" i="105"/>
  <c r="AA39" i="105" s="1"/>
  <c r="AA18" i="88"/>
  <c r="AA39" i="88" s="1"/>
  <c r="AA19" i="87"/>
  <c r="AA41" i="87" s="1"/>
  <c r="AA19" i="102"/>
  <c r="AA41" i="102" s="1"/>
  <c r="AA19" i="103"/>
  <c r="AA41" i="103" s="1"/>
  <c r="AA19" i="51"/>
  <c r="AA41" i="51" s="1"/>
  <c r="Z15" i="104"/>
  <c r="Z36" i="104" s="1"/>
  <c r="Z15" i="105"/>
  <c r="Z36" i="105" s="1"/>
  <c r="Z15" i="88"/>
  <c r="Z36" i="88" s="1"/>
  <c r="Z16" i="87"/>
  <c r="Z38" i="87" s="1"/>
  <c r="Z16" i="102"/>
  <c r="Z38" i="102" s="1"/>
  <c r="Z16" i="103"/>
  <c r="Z38" i="103" s="1"/>
  <c r="Z17" i="8"/>
  <c r="Z16" i="51"/>
  <c r="Z38" i="51" s="1"/>
  <c r="AO12" i="104"/>
  <c r="AO33" i="104" s="1"/>
  <c r="AO12" i="105"/>
  <c r="AO33" i="105" s="1"/>
  <c r="AO12" i="88"/>
  <c r="AO33" i="88" s="1"/>
  <c r="AO13" i="87"/>
  <c r="AO35" i="87" s="1"/>
  <c r="AO13" i="102"/>
  <c r="AO35" i="102" s="1"/>
  <c r="AO13" i="51"/>
  <c r="AO35" i="51" s="1"/>
  <c r="AO13" i="103"/>
  <c r="AO35" i="103" s="1"/>
  <c r="AO14" i="8"/>
  <c r="AV9" i="104"/>
  <c r="AV30" i="104" s="1"/>
  <c r="AV9" i="105"/>
  <c r="AV30" i="105" s="1"/>
  <c r="AV9" i="88"/>
  <c r="AV30" i="88" s="1"/>
  <c r="AV10" i="87"/>
  <c r="AV32" i="87" s="1"/>
  <c r="AV10" i="102"/>
  <c r="AV32" i="102" s="1"/>
  <c r="AV10" i="103"/>
  <c r="AV32" i="103" s="1"/>
  <c r="AV10" i="51"/>
  <c r="AV32" i="51" s="1"/>
  <c r="AV11" i="8"/>
  <c r="AR18" i="104"/>
  <c r="AR39" i="104" s="1"/>
  <c r="AR18" i="105"/>
  <c r="AR39" i="105" s="1"/>
  <c r="AR18" i="88"/>
  <c r="AR39" i="88" s="1"/>
  <c r="AR19" i="87"/>
  <c r="AR41" i="87" s="1"/>
  <c r="AR19" i="102"/>
  <c r="AR41" i="102" s="1"/>
  <c r="AR19" i="103"/>
  <c r="AR41" i="103" s="1"/>
  <c r="AR19" i="51"/>
  <c r="AR41" i="51" s="1"/>
  <c r="AR20" i="8"/>
  <c r="AI20" i="8"/>
  <c r="AI18" i="104"/>
  <c r="AI39" i="104" s="1"/>
  <c r="AI18" i="105"/>
  <c r="AI39" i="105" s="1"/>
  <c r="AI18" i="88"/>
  <c r="AI39" i="88" s="1"/>
  <c r="AI19" i="87"/>
  <c r="AI41" i="87" s="1"/>
  <c r="AI19" i="102"/>
  <c r="AI41" i="102" s="1"/>
  <c r="AI19" i="103"/>
  <c r="AI41" i="103" s="1"/>
  <c r="AI19" i="51"/>
  <c r="AI41" i="51" s="1"/>
  <c r="AM14" i="8"/>
  <c r="AM12" i="104"/>
  <c r="AM33" i="104" s="1"/>
  <c r="AM12" i="105"/>
  <c r="AM33" i="105" s="1"/>
  <c r="AM12" i="88"/>
  <c r="AM33" i="88" s="1"/>
  <c r="AM13" i="87"/>
  <c r="AM35" i="87" s="1"/>
  <c r="AM13" i="102"/>
  <c r="AM35" i="102" s="1"/>
  <c r="AM13" i="103"/>
  <c r="AM35" i="103" s="1"/>
  <c r="AM13" i="51"/>
  <c r="AM35" i="51" s="1"/>
  <c r="AK9" i="104"/>
  <c r="AK30" i="104" s="1"/>
  <c r="AK9" i="105"/>
  <c r="AK30" i="105" s="1"/>
  <c r="AK9" i="88"/>
  <c r="AK30" i="88" s="1"/>
  <c r="AK10" i="87"/>
  <c r="AK32" i="87" s="1"/>
  <c r="AK10" i="102"/>
  <c r="AK32" i="102" s="1"/>
  <c r="AK10" i="51"/>
  <c r="AK32" i="51" s="1"/>
  <c r="AK10" i="103"/>
  <c r="AK32" i="103" s="1"/>
  <c r="AK11" i="8"/>
  <c r="X15" i="104"/>
  <c r="X36" i="104" s="1"/>
  <c r="X15" i="105"/>
  <c r="X36" i="105" s="1"/>
  <c r="X15" i="88"/>
  <c r="X36" i="88" s="1"/>
  <c r="X16" i="87"/>
  <c r="X38" i="87" s="1"/>
  <c r="X16" i="102"/>
  <c r="X38" i="102" s="1"/>
  <c r="X16" i="103"/>
  <c r="X38" i="103" s="1"/>
  <c r="X16" i="51"/>
  <c r="X38" i="51" s="1"/>
  <c r="AU20" i="8"/>
  <c r="AU18" i="104"/>
  <c r="AU39" i="104" s="1"/>
  <c r="AU18" i="105"/>
  <c r="AU39" i="105" s="1"/>
  <c r="AU18" i="88"/>
  <c r="AU39" i="88" s="1"/>
  <c r="AU19" i="87"/>
  <c r="AU41" i="87" s="1"/>
  <c r="AU19" i="102"/>
  <c r="AU41" i="102" s="1"/>
  <c r="AU19" i="103"/>
  <c r="AU41" i="103" s="1"/>
  <c r="AU19" i="51"/>
  <c r="AU41" i="51" s="1"/>
  <c r="AP14" i="8"/>
  <c r="AP12" i="104"/>
  <c r="AP33" i="104" s="1"/>
  <c r="AP12" i="105"/>
  <c r="AP33" i="105" s="1"/>
  <c r="AP12" i="88"/>
  <c r="AP33" i="88" s="1"/>
  <c r="AP13" i="87"/>
  <c r="AP35" i="87" s="1"/>
  <c r="AP13" i="103"/>
  <c r="AP35" i="103" s="1"/>
  <c r="AP13" i="102"/>
  <c r="AP35" i="102" s="1"/>
  <c r="AP13" i="51"/>
  <c r="AP35" i="51" s="1"/>
  <c r="AJ12" i="104"/>
  <c r="AJ33" i="104" s="1"/>
  <c r="AJ12" i="105"/>
  <c r="AJ33" i="105" s="1"/>
  <c r="AJ12" i="88"/>
  <c r="AJ33" i="88" s="1"/>
  <c r="AJ13" i="87"/>
  <c r="AJ35" i="87" s="1"/>
  <c r="AJ13" i="102"/>
  <c r="AJ35" i="102" s="1"/>
  <c r="AJ13" i="103"/>
  <c r="AJ35" i="103" s="1"/>
  <c r="AJ13" i="51"/>
  <c r="AJ35" i="51" s="1"/>
  <c r="AJ14" i="8"/>
  <c r="Y17" i="8"/>
  <c r="Y15" i="104"/>
  <c r="Y36" i="104" s="1"/>
  <c r="Y15" i="105"/>
  <c r="Y36" i="105" s="1"/>
  <c r="Y15" i="88"/>
  <c r="Y36" i="88" s="1"/>
  <c r="Y16" i="87"/>
  <c r="Y38" i="87" s="1"/>
  <c r="Y16" i="102"/>
  <c r="Y38" i="102" s="1"/>
  <c r="Y16" i="51"/>
  <c r="Y38" i="51" s="1"/>
  <c r="Y16" i="103"/>
  <c r="Y38" i="103" s="1"/>
  <c r="AT20" i="8"/>
  <c r="AT18" i="104"/>
  <c r="AT39" i="104" s="1"/>
  <c r="AT18" i="105"/>
  <c r="AT39" i="105" s="1"/>
  <c r="AT18" i="88"/>
  <c r="AT39" i="88" s="1"/>
  <c r="AT19" i="87"/>
  <c r="AT41" i="87" s="1"/>
  <c r="AT19" i="102"/>
  <c r="AT41" i="102" s="1"/>
  <c r="AT19" i="103"/>
  <c r="AT41" i="103" s="1"/>
  <c r="AT19" i="51"/>
  <c r="AT41" i="51" s="1"/>
  <c r="AF18" i="104"/>
  <c r="AF39" i="104" s="1"/>
  <c r="AF18" i="105"/>
  <c r="AF39" i="105" s="1"/>
  <c r="AF18" i="88"/>
  <c r="AF39" i="88" s="1"/>
  <c r="AF19" i="87"/>
  <c r="AF41" i="87" s="1"/>
  <c r="AF19" i="102"/>
  <c r="AF41" i="102" s="1"/>
  <c r="AF19" i="103"/>
  <c r="AF41" i="103" s="1"/>
  <c r="AF19" i="51"/>
  <c r="AF41" i="51" s="1"/>
  <c r="AF20" i="8"/>
  <c r="Z9" i="104"/>
  <c r="Z30" i="104" s="1"/>
  <c r="Z9" i="105"/>
  <c r="Z30" i="105" s="1"/>
  <c r="Z9" i="88"/>
  <c r="Z30" i="88" s="1"/>
  <c r="Z10" i="87"/>
  <c r="Z32" i="87" s="1"/>
  <c r="Z10" i="102"/>
  <c r="Z32" i="102" s="1"/>
  <c r="Z10" i="51"/>
  <c r="Z32" i="51" s="1"/>
  <c r="Z10" i="103"/>
  <c r="Z32" i="103" s="1"/>
  <c r="BB18" i="104"/>
  <c r="BB39" i="104" s="1"/>
  <c r="BB18" i="105"/>
  <c r="BB39" i="105" s="1"/>
  <c r="BB18" i="88"/>
  <c r="BB39" i="88" s="1"/>
  <c r="BB19" i="87"/>
  <c r="BB41" i="87" s="1"/>
  <c r="BB19" i="102"/>
  <c r="BB41" i="102" s="1"/>
  <c r="BB19" i="103"/>
  <c r="BB41" i="103" s="1"/>
  <c r="BB19" i="51"/>
  <c r="BB41" i="51" s="1"/>
  <c r="AX7" i="104"/>
  <c r="AX28" i="104" s="1"/>
  <c r="AX7" i="105"/>
  <c r="AX28" i="105" s="1"/>
  <c r="AX7" i="88"/>
  <c r="AX28" i="88" s="1"/>
  <c r="AX8" i="87"/>
  <c r="AX30" i="87" s="1"/>
  <c r="AX8" i="102"/>
  <c r="AX30" i="102" s="1"/>
  <c r="AX8" i="103"/>
  <c r="AX30" i="103" s="1"/>
  <c r="AX8" i="51"/>
  <c r="AX30" i="51" s="1"/>
  <c r="BD15" i="104"/>
  <c r="BD36" i="104" s="1"/>
  <c r="BD15" i="105"/>
  <c r="BD36" i="105" s="1"/>
  <c r="BD15" i="88"/>
  <c r="BD36" i="88" s="1"/>
  <c r="BD16" i="87"/>
  <c r="BD38" i="87" s="1"/>
  <c r="BD16" i="102"/>
  <c r="BD38" i="102" s="1"/>
  <c r="BD16" i="103"/>
  <c r="BD38" i="103" s="1"/>
  <c r="BD16" i="51"/>
  <c r="BD38" i="51" s="1"/>
  <c r="BC12" i="104"/>
  <c r="BC33" i="104" s="1"/>
  <c r="BC12" i="105"/>
  <c r="BC33" i="105" s="1"/>
  <c r="BC12" i="88"/>
  <c r="BC33" i="88" s="1"/>
  <c r="BC13" i="87"/>
  <c r="BC35" i="87" s="1"/>
  <c r="BC13" i="102"/>
  <c r="BC35" i="102" s="1"/>
  <c r="BC13" i="103"/>
  <c r="BC35" i="103" s="1"/>
  <c r="BC13" i="51"/>
  <c r="BC35" i="51" s="1"/>
  <c r="AZ12" i="104"/>
  <c r="AZ33" i="104" s="1"/>
  <c r="AZ12" i="105"/>
  <c r="AZ33" i="105" s="1"/>
  <c r="AZ12" i="88"/>
  <c r="AZ33" i="88" s="1"/>
  <c r="AZ13" i="87"/>
  <c r="AZ35" i="87" s="1"/>
  <c r="AZ13" i="102"/>
  <c r="AZ35" i="102" s="1"/>
  <c r="AZ13" i="103"/>
  <c r="AZ35" i="103" s="1"/>
  <c r="AZ13" i="51"/>
  <c r="AZ35" i="51" s="1"/>
  <c r="AW12" i="104"/>
  <c r="AW33" i="104" s="1"/>
  <c r="AW12" i="105"/>
  <c r="AW33" i="105" s="1"/>
  <c r="AW12" i="88"/>
  <c r="AW33" i="88" s="1"/>
  <c r="AW13" i="87"/>
  <c r="AW35" i="87" s="1"/>
  <c r="AW13" i="102"/>
  <c r="AW35" i="102" s="1"/>
  <c r="AW13" i="103"/>
  <c r="AW35" i="103" s="1"/>
  <c r="AW13" i="51"/>
  <c r="AW35" i="51" s="1"/>
  <c r="AW14" i="8"/>
  <c r="AG9" i="104"/>
  <c r="AG30" i="104" s="1"/>
  <c r="AG9" i="105"/>
  <c r="AG30" i="105" s="1"/>
  <c r="AG9" i="88"/>
  <c r="AG30" i="88" s="1"/>
  <c r="AG10" i="87"/>
  <c r="AG32" i="87" s="1"/>
  <c r="AG10" i="102"/>
  <c r="AG32" i="102" s="1"/>
  <c r="AG10" i="103"/>
  <c r="AG32" i="103" s="1"/>
  <c r="AG11" i="8"/>
  <c r="AG10" i="51"/>
  <c r="AG32" i="51" s="1"/>
  <c r="AB18" i="104"/>
  <c r="AB39" i="104" s="1"/>
  <c r="AB18" i="105"/>
  <c r="AB39" i="105" s="1"/>
  <c r="AB18" i="88"/>
  <c r="AB39" i="88" s="1"/>
  <c r="AB19" i="87"/>
  <c r="AB41" i="87" s="1"/>
  <c r="AB19" i="102"/>
  <c r="AB41" i="102" s="1"/>
  <c r="AB19" i="103"/>
  <c r="AB41" i="103" s="1"/>
  <c r="AB19" i="51"/>
  <c r="AB41" i="51" s="1"/>
  <c r="AB20" i="8"/>
  <c r="AV15" i="104"/>
  <c r="AV36" i="104" s="1"/>
  <c r="AV15" i="105"/>
  <c r="AV36" i="105" s="1"/>
  <c r="AV15" i="88"/>
  <c r="AV36" i="88" s="1"/>
  <c r="AV16" i="87"/>
  <c r="AV38" i="87" s="1"/>
  <c r="AV16" i="102"/>
  <c r="AV38" i="102" s="1"/>
  <c r="AV16" i="103"/>
  <c r="AV38" i="103" s="1"/>
  <c r="AV17" i="8"/>
  <c r="AV16" i="51"/>
  <c r="AV38" i="51" s="1"/>
  <c r="AM20" i="8"/>
  <c r="AM18" i="104"/>
  <c r="AM39" i="104" s="1"/>
  <c r="AM18" i="105"/>
  <c r="AM39" i="105" s="1"/>
  <c r="AM18" i="88"/>
  <c r="AM39" i="88" s="1"/>
  <c r="AM19" i="87"/>
  <c r="AM41" i="87" s="1"/>
  <c r="AM19" i="102"/>
  <c r="AM41" i="102" s="1"/>
  <c r="AM19" i="103"/>
  <c r="AM41" i="103" s="1"/>
  <c r="AM19" i="51"/>
  <c r="AM41" i="51" s="1"/>
  <c r="AX12" i="104"/>
  <c r="AX33" i="104" s="1"/>
  <c r="AX12" i="105"/>
  <c r="AX33" i="105" s="1"/>
  <c r="AX12" i="88"/>
  <c r="AX33" i="88" s="1"/>
  <c r="AX13" i="87"/>
  <c r="AX35" i="87" s="1"/>
  <c r="AX13" i="102"/>
  <c r="AX35" i="102" s="1"/>
  <c r="AX13" i="103"/>
  <c r="AX35" i="103" s="1"/>
  <c r="AX13" i="51"/>
  <c r="AX35" i="51" s="1"/>
  <c r="AO7" i="104"/>
  <c r="AO28" i="104" s="1"/>
  <c r="AO7" i="105"/>
  <c r="AO28" i="105" s="1"/>
  <c r="AO7" i="88"/>
  <c r="AO28" i="88" s="1"/>
  <c r="AO8" i="87"/>
  <c r="AO30" i="87" s="1"/>
  <c r="AO8" i="102"/>
  <c r="AO30" i="102" s="1"/>
  <c r="AO8" i="103"/>
  <c r="AO30" i="103" s="1"/>
  <c r="AO8" i="51"/>
  <c r="AO30" i="51" s="1"/>
  <c r="AZ7" i="104"/>
  <c r="AZ28" i="104" s="1"/>
  <c r="AZ7" i="105"/>
  <c r="AZ28" i="105" s="1"/>
  <c r="AZ7" i="88"/>
  <c r="AZ28" i="88" s="1"/>
  <c r="AZ8" i="87"/>
  <c r="AZ30" i="87" s="1"/>
  <c r="AZ8" i="102"/>
  <c r="AZ30" i="102" s="1"/>
  <c r="AZ8" i="103"/>
  <c r="AZ30" i="103" s="1"/>
  <c r="AZ8" i="51"/>
  <c r="AZ30" i="51" s="1"/>
  <c r="AW9" i="104"/>
  <c r="AW30" i="104" s="1"/>
  <c r="AW9" i="105"/>
  <c r="AW30" i="105" s="1"/>
  <c r="AW9" i="88"/>
  <c r="AW30" i="88" s="1"/>
  <c r="AW10" i="87"/>
  <c r="AW32" i="87" s="1"/>
  <c r="AW10" i="102"/>
  <c r="AW32" i="102" s="1"/>
  <c r="AW10" i="103"/>
  <c r="AW32" i="103" s="1"/>
  <c r="AW10" i="51"/>
  <c r="AW32" i="51" s="1"/>
  <c r="AW11" i="8"/>
  <c r="AS18" i="104"/>
  <c r="AS39" i="104" s="1"/>
  <c r="AS18" i="105"/>
  <c r="AS39" i="105" s="1"/>
  <c r="AS18" i="88"/>
  <c r="AS39" i="88" s="1"/>
  <c r="AS19" i="87"/>
  <c r="AS41" i="87" s="1"/>
  <c r="AS19" i="102"/>
  <c r="AS41" i="102" s="1"/>
  <c r="AS20" i="8"/>
  <c r="AS19" i="51"/>
  <c r="AS41" i="51" s="1"/>
  <c r="AS19" i="103"/>
  <c r="AS41" i="103" s="1"/>
  <c r="AG18" i="104"/>
  <c r="AG39" i="104" s="1"/>
  <c r="AG18" i="105"/>
  <c r="AG39" i="105" s="1"/>
  <c r="AG18" i="88"/>
  <c r="AG39" i="88" s="1"/>
  <c r="AG19" i="87"/>
  <c r="AG41" i="87" s="1"/>
  <c r="AG19" i="102"/>
  <c r="AG41" i="102" s="1"/>
  <c r="AG19" i="103"/>
  <c r="AG41" i="103" s="1"/>
  <c r="AG19" i="51"/>
  <c r="AG41" i="51" s="1"/>
  <c r="AG20" i="8"/>
  <c r="AL17" i="8"/>
  <c r="AL15" i="104"/>
  <c r="AL36" i="104" s="1"/>
  <c r="AL15" i="105"/>
  <c r="AL36" i="105" s="1"/>
  <c r="AL15" i="88"/>
  <c r="AL36" i="88" s="1"/>
  <c r="AL16" i="87"/>
  <c r="AL38" i="87" s="1"/>
  <c r="AL16" i="102"/>
  <c r="AL38" i="102" s="1"/>
  <c r="AL16" i="103"/>
  <c r="AL38" i="103" s="1"/>
  <c r="AL16" i="51"/>
  <c r="AL38" i="51" s="1"/>
  <c r="AE9" i="104"/>
  <c r="AE30" i="104" s="1"/>
  <c r="AE9" i="105"/>
  <c r="AE30" i="105" s="1"/>
  <c r="AE9" i="88"/>
  <c r="AE30" i="88" s="1"/>
  <c r="AE10" i="87"/>
  <c r="AE32" i="87" s="1"/>
  <c r="AE10" i="102"/>
  <c r="AE32" i="102" s="1"/>
  <c r="AE10" i="103"/>
  <c r="AE32" i="103" s="1"/>
  <c r="AE10" i="51"/>
  <c r="AE32" i="51" s="1"/>
  <c r="Z18" i="104"/>
  <c r="Z39" i="104" s="1"/>
  <c r="Z18" i="105"/>
  <c r="Z39" i="105" s="1"/>
  <c r="Z18" i="88"/>
  <c r="Z39" i="88" s="1"/>
  <c r="Z19" i="87"/>
  <c r="Z41" i="87" s="1"/>
  <c r="Z19" i="102"/>
  <c r="Z41" i="102" s="1"/>
  <c r="Z19" i="103"/>
  <c r="Z41" i="103" s="1"/>
  <c r="Z19" i="51"/>
  <c r="Z41" i="51" s="1"/>
  <c r="Z20" i="8"/>
  <c r="AO11" i="8"/>
  <c r="AO9" i="104"/>
  <c r="AO30" i="104" s="1"/>
  <c r="AO9" i="105"/>
  <c r="AO30" i="105" s="1"/>
  <c r="AO9" i="88"/>
  <c r="AO30" i="88" s="1"/>
  <c r="AO10" i="87"/>
  <c r="AO32" i="87" s="1"/>
  <c r="AO10" i="102"/>
  <c r="AO32" i="102" s="1"/>
  <c r="AO10" i="51"/>
  <c r="AO32" i="51" s="1"/>
  <c r="AO10" i="103"/>
  <c r="AO32" i="103" s="1"/>
  <c r="AB15" i="104"/>
  <c r="AB36" i="104" s="1"/>
  <c r="AB15" i="105"/>
  <c r="AB36" i="105" s="1"/>
  <c r="AB15" i="88"/>
  <c r="AB36" i="88" s="1"/>
  <c r="AB16" i="87"/>
  <c r="AB38" i="87" s="1"/>
  <c r="AB16" i="102"/>
  <c r="AB38" i="102" s="1"/>
  <c r="AB16" i="103"/>
  <c r="AB38" i="103" s="1"/>
  <c r="AB16" i="51"/>
  <c r="AB38" i="51" s="1"/>
  <c r="AB17" i="8"/>
  <c r="AV12" i="105"/>
  <c r="AV33" i="105" s="1"/>
  <c r="AV12" i="104"/>
  <c r="AV33" i="104" s="1"/>
  <c r="AV12" i="88"/>
  <c r="AV33" i="88" s="1"/>
  <c r="AV13" i="87"/>
  <c r="AV35" i="87" s="1"/>
  <c r="AV13" i="102"/>
  <c r="AV35" i="102" s="1"/>
  <c r="AV13" i="103"/>
  <c r="AV35" i="103" s="1"/>
  <c r="AV13" i="51"/>
  <c r="AV35" i="51" s="1"/>
  <c r="AV14" i="8"/>
  <c r="AR15" i="104"/>
  <c r="AR36" i="104" s="1"/>
  <c r="AR15" i="105"/>
  <c r="AR36" i="105" s="1"/>
  <c r="AR15" i="88"/>
  <c r="AR36" i="88" s="1"/>
  <c r="AR16" i="87"/>
  <c r="AR38" i="87" s="1"/>
  <c r="AR16" i="102"/>
  <c r="AR38" i="102" s="1"/>
  <c r="AR16" i="103"/>
  <c r="AR38" i="103" s="1"/>
  <c r="AR16" i="51"/>
  <c r="AR38" i="51" s="1"/>
  <c r="AR17" i="8"/>
  <c r="AI14" i="8"/>
  <c r="AI12" i="104"/>
  <c r="AI33" i="104" s="1"/>
  <c r="AI12" i="105"/>
  <c r="AI33" i="105" s="1"/>
  <c r="AI12" i="88"/>
  <c r="AI33" i="88" s="1"/>
  <c r="AI13" i="87"/>
  <c r="AI35" i="87" s="1"/>
  <c r="AI13" i="102"/>
  <c r="AI35" i="102" s="1"/>
  <c r="AI13" i="103"/>
  <c r="AI35" i="103" s="1"/>
  <c r="AI13" i="51"/>
  <c r="AI35" i="51" s="1"/>
  <c r="AM17" i="8"/>
  <c r="AM15" i="104"/>
  <c r="AM36" i="104" s="1"/>
  <c r="AM15" i="88"/>
  <c r="AM36" i="88" s="1"/>
  <c r="AM16" i="87"/>
  <c r="AM38" i="87" s="1"/>
  <c r="AM15" i="105"/>
  <c r="AM36" i="105" s="1"/>
  <c r="AM16" i="102"/>
  <c r="AM38" i="102" s="1"/>
  <c r="AM16" i="103"/>
  <c r="AM38" i="103" s="1"/>
  <c r="AM16" i="51"/>
  <c r="AM38" i="51" s="1"/>
  <c r="AD18" i="104"/>
  <c r="AD39" i="104" s="1"/>
  <c r="AD18" i="105"/>
  <c r="AD39" i="105" s="1"/>
  <c r="AD18" i="88"/>
  <c r="AD39" i="88" s="1"/>
  <c r="AD19" i="87"/>
  <c r="AD41" i="87" s="1"/>
  <c r="AD19" i="102"/>
  <c r="AD41" i="102" s="1"/>
  <c r="AD19" i="51"/>
  <c r="AD41" i="51" s="1"/>
  <c r="AD19" i="103"/>
  <c r="AD41" i="103" s="1"/>
  <c r="AD20" i="8"/>
  <c r="AD12" i="104"/>
  <c r="AD33" i="104" s="1"/>
  <c r="AD12" i="105"/>
  <c r="AD33" i="105" s="1"/>
  <c r="AD12" i="88"/>
  <c r="AD33" i="88" s="1"/>
  <c r="AD13" i="87"/>
  <c r="AD35" i="87" s="1"/>
  <c r="AD13" i="51"/>
  <c r="AD35" i="51" s="1"/>
  <c r="AD14" i="8"/>
  <c r="AD13" i="102"/>
  <c r="AD35" i="102" s="1"/>
  <c r="AD13" i="103"/>
  <c r="AD35" i="103" s="1"/>
  <c r="AK18" i="104"/>
  <c r="AK39" i="104" s="1"/>
  <c r="AK18" i="105"/>
  <c r="AK39" i="105" s="1"/>
  <c r="AK18" i="88"/>
  <c r="AK39" i="88" s="1"/>
  <c r="AK19" i="87"/>
  <c r="AK41" i="87" s="1"/>
  <c r="AK19" i="102"/>
  <c r="AK41" i="102" s="1"/>
  <c r="AK19" i="103"/>
  <c r="AK41" i="103" s="1"/>
  <c r="AK19" i="51"/>
  <c r="AK41" i="51" s="1"/>
  <c r="AK20" i="8"/>
  <c r="X12" i="104"/>
  <c r="X33" i="104" s="1"/>
  <c r="X12" i="105"/>
  <c r="X33" i="105" s="1"/>
  <c r="X12" i="88"/>
  <c r="X33" i="88" s="1"/>
  <c r="X13" i="87"/>
  <c r="X35" i="87" s="1"/>
  <c r="X13" i="102"/>
  <c r="X35" i="102" s="1"/>
  <c r="X13" i="103"/>
  <c r="X35" i="103" s="1"/>
  <c r="X13" i="51"/>
  <c r="X35" i="51" s="1"/>
  <c r="X9" i="104"/>
  <c r="X30" i="104" s="1"/>
  <c r="X9" i="105"/>
  <c r="X30" i="105" s="1"/>
  <c r="X9" i="88"/>
  <c r="X30" i="88" s="1"/>
  <c r="X10" i="87"/>
  <c r="X32" i="87" s="1"/>
  <c r="X10" i="102"/>
  <c r="X32" i="102" s="1"/>
  <c r="X10" i="103"/>
  <c r="X32" i="103" s="1"/>
  <c r="X10" i="51"/>
  <c r="X32" i="51" s="1"/>
  <c r="AU14" i="8"/>
  <c r="AU12" i="104"/>
  <c r="AU33" i="104" s="1"/>
  <c r="AU12" i="105"/>
  <c r="AU33" i="105" s="1"/>
  <c r="AU12" i="88"/>
  <c r="AU33" i="88" s="1"/>
  <c r="AU13" i="87"/>
  <c r="AU35" i="87" s="1"/>
  <c r="AU13" i="102"/>
  <c r="AU35" i="102" s="1"/>
  <c r="AU13" i="103"/>
  <c r="AU35" i="103" s="1"/>
  <c r="AU13" i="51"/>
  <c r="AU35" i="51" s="1"/>
  <c r="AP9" i="104"/>
  <c r="AP30" i="104" s="1"/>
  <c r="AP9" i="105"/>
  <c r="AP30" i="105" s="1"/>
  <c r="AP9" i="88"/>
  <c r="AP30" i="88" s="1"/>
  <c r="AP10" i="87"/>
  <c r="AP32" i="87" s="1"/>
  <c r="AP10" i="51"/>
  <c r="AP32" i="51" s="1"/>
  <c r="AP10" i="102"/>
  <c r="AP32" i="102" s="1"/>
  <c r="AP11" i="8"/>
  <c r="AP10" i="103"/>
  <c r="AP32" i="103" s="1"/>
  <c r="AJ18" i="104"/>
  <c r="AJ39" i="104" s="1"/>
  <c r="AJ18" i="105"/>
  <c r="AJ39" i="105" s="1"/>
  <c r="AJ18" i="88"/>
  <c r="AJ39" i="88" s="1"/>
  <c r="AJ19" i="87"/>
  <c r="AJ41" i="87" s="1"/>
  <c r="AJ19" i="102"/>
  <c r="AJ41" i="102" s="1"/>
  <c r="AJ19" i="103"/>
  <c r="AJ41" i="103" s="1"/>
  <c r="AJ19" i="51"/>
  <c r="AJ41" i="51" s="1"/>
  <c r="AJ20" i="8"/>
  <c r="AN12" i="104"/>
  <c r="AN33" i="104" s="1"/>
  <c r="AN12" i="105"/>
  <c r="AN33" i="105" s="1"/>
  <c r="AN12" i="88"/>
  <c r="AN33" i="88" s="1"/>
  <c r="AN13" i="87"/>
  <c r="AN35" i="87" s="1"/>
  <c r="AN13" i="102"/>
  <c r="AN35" i="102" s="1"/>
  <c r="AN13" i="103"/>
  <c r="AN35" i="103" s="1"/>
  <c r="AN13" i="51"/>
  <c r="AN35" i="51" s="1"/>
  <c r="AN14" i="8"/>
  <c r="AC17" i="8"/>
  <c r="AC15" i="104"/>
  <c r="AC36" i="104" s="1"/>
  <c r="AC15" i="105"/>
  <c r="AC36" i="105" s="1"/>
  <c r="AC15" i="88"/>
  <c r="AC36" i="88" s="1"/>
  <c r="AC16" i="87"/>
  <c r="AC38" i="87" s="1"/>
  <c r="AC16" i="102"/>
  <c r="AC38" i="102" s="1"/>
  <c r="AC16" i="103"/>
  <c r="AC38" i="103" s="1"/>
  <c r="AC16" i="51"/>
  <c r="AC38" i="51" s="1"/>
  <c r="Y14" i="8"/>
  <c r="Y12" i="104"/>
  <c r="Y33" i="104" s="1"/>
  <c r="Y12" i="105"/>
  <c r="Y33" i="105" s="1"/>
  <c r="Y12" i="88"/>
  <c r="Y33" i="88" s="1"/>
  <c r="Y13" i="87"/>
  <c r="Y35" i="87" s="1"/>
  <c r="Y13" i="102"/>
  <c r="Y35" i="102" s="1"/>
  <c r="Y13" i="51"/>
  <c r="Y35" i="51" s="1"/>
  <c r="Y13" i="103"/>
  <c r="Y35" i="103" s="1"/>
  <c r="AT11" i="8"/>
  <c r="AT9" i="104"/>
  <c r="AT30" i="104" s="1"/>
  <c r="AT9" i="105"/>
  <c r="AT30" i="105" s="1"/>
  <c r="AT9" i="88"/>
  <c r="AT30" i="88" s="1"/>
  <c r="AT10" i="87"/>
  <c r="AT32" i="87" s="1"/>
  <c r="AT10" i="102"/>
  <c r="AT32" i="102" s="1"/>
  <c r="AT10" i="103"/>
  <c r="AT32" i="103" s="1"/>
  <c r="AT10" i="51"/>
  <c r="AT32" i="51" s="1"/>
  <c r="AT14" i="8"/>
  <c r="AT12" i="104"/>
  <c r="AT33" i="104" s="1"/>
  <c r="AT12" i="105"/>
  <c r="AT33" i="105" s="1"/>
  <c r="AT12" i="88"/>
  <c r="AT33" i="88" s="1"/>
  <c r="AT13" i="87"/>
  <c r="AT35" i="87" s="1"/>
  <c r="AT13" i="102"/>
  <c r="AT35" i="102" s="1"/>
  <c r="AT13" i="51"/>
  <c r="AT35" i="51" s="1"/>
  <c r="AT13" i="103"/>
  <c r="AT35" i="103" s="1"/>
  <c r="AF12" i="104"/>
  <c r="AF33" i="104" s="1"/>
  <c r="AF12" i="105"/>
  <c r="AF33" i="105" s="1"/>
  <c r="AF12" i="88"/>
  <c r="AF33" i="88" s="1"/>
  <c r="AF13" i="87"/>
  <c r="AF35" i="87" s="1"/>
  <c r="AF13" i="102"/>
  <c r="AF35" i="102" s="1"/>
  <c r="AF13" i="103"/>
  <c r="AF35" i="103" s="1"/>
  <c r="AF14" i="8"/>
  <c r="AF13" i="51"/>
  <c r="AF35" i="51" s="1"/>
  <c r="AX18" i="104"/>
  <c r="AX39" i="104" s="1"/>
  <c r="AX18" i="105"/>
  <c r="AX39" i="105" s="1"/>
  <c r="AX18" i="88"/>
  <c r="AX39" i="88" s="1"/>
  <c r="AX19" i="87"/>
  <c r="AX41" i="87" s="1"/>
  <c r="AX19" i="102"/>
  <c r="AX41" i="102" s="1"/>
  <c r="AX19" i="103"/>
  <c r="AX41" i="103" s="1"/>
  <c r="AX19" i="51"/>
  <c r="AX41" i="51" s="1"/>
  <c r="AU7" i="104"/>
  <c r="AU28" i="104" s="1"/>
  <c r="AU7" i="105"/>
  <c r="AU28" i="105" s="1"/>
  <c r="AU7" i="88"/>
  <c r="AU28" i="88" s="1"/>
  <c r="AU8" i="87"/>
  <c r="AU30" i="87" s="1"/>
  <c r="AU8" i="102"/>
  <c r="AU30" i="102" s="1"/>
  <c r="AU8" i="51"/>
  <c r="AU30" i="51" s="1"/>
  <c r="AU8" i="103"/>
  <c r="AU30" i="103" s="1"/>
  <c r="AS7" i="104"/>
  <c r="AS28" i="104" s="1"/>
  <c r="AS7" i="105"/>
  <c r="AS28" i="105" s="1"/>
  <c r="AS7" i="88"/>
  <c r="AS28" i="88" s="1"/>
  <c r="AS8" i="87"/>
  <c r="AS30" i="87" s="1"/>
  <c r="AS8" i="102"/>
  <c r="AS30" i="102" s="1"/>
  <c r="AS8" i="103"/>
  <c r="AS30" i="103" s="1"/>
  <c r="AS8" i="51"/>
  <c r="AS30" i="51" s="1"/>
  <c r="BA15" i="104"/>
  <c r="BA36" i="104" s="1"/>
  <c r="BA15" i="105"/>
  <c r="BA36" i="105" s="1"/>
  <c r="BA15" i="88"/>
  <c r="BA36" i="88" s="1"/>
  <c r="BA16" i="87"/>
  <c r="BA38" i="87" s="1"/>
  <c r="BA16" i="102"/>
  <c r="BA38" i="102" s="1"/>
  <c r="BA16" i="51"/>
  <c r="BA38" i="51" s="1"/>
  <c r="BA16" i="103"/>
  <c r="BA38" i="103" s="1"/>
  <c r="AL20" i="8"/>
  <c r="AL18" i="104"/>
  <c r="AL39" i="104" s="1"/>
  <c r="AL18" i="105"/>
  <c r="AL39" i="105" s="1"/>
  <c r="AL18" i="88"/>
  <c r="AL39" i="88" s="1"/>
  <c r="AL19" i="87"/>
  <c r="AL41" i="87" s="1"/>
  <c r="AL19" i="103"/>
  <c r="AL41" i="103" s="1"/>
  <c r="AL19" i="51"/>
  <c r="AL41" i="51" s="1"/>
  <c r="AL19" i="102"/>
  <c r="AL41" i="102" s="1"/>
  <c r="AE12" i="104"/>
  <c r="AE33" i="104" s="1"/>
  <c r="AE12" i="105"/>
  <c r="AE33" i="105" s="1"/>
  <c r="AE12" i="88"/>
  <c r="AE33" i="88" s="1"/>
  <c r="AE13" i="87"/>
  <c r="AE35" i="87" s="1"/>
  <c r="AE13" i="102"/>
  <c r="AE35" i="102" s="1"/>
  <c r="AE13" i="103"/>
  <c r="AE35" i="103" s="1"/>
  <c r="AE13" i="51"/>
  <c r="AE35" i="51" s="1"/>
  <c r="X18" i="104"/>
  <c r="X39" i="104" s="1"/>
  <c r="X18" i="105"/>
  <c r="X39" i="105" s="1"/>
  <c r="X18" i="88"/>
  <c r="X39" i="88" s="1"/>
  <c r="X19" i="87"/>
  <c r="X41" i="87" s="1"/>
  <c r="X19" i="102"/>
  <c r="X41" i="102" s="1"/>
  <c r="X19" i="51"/>
  <c r="X41" i="51" s="1"/>
  <c r="X19" i="103"/>
  <c r="X41" i="103" s="1"/>
  <c r="AU17" i="8"/>
  <c r="AU15" i="104"/>
  <c r="AU36" i="104" s="1"/>
  <c r="AU15" i="105"/>
  <c r="AU36" i="105" s="1"/>
  <c r="AU15" i="88"/>
  <c r="AU36" i="88" s="1"/>
  <c r="AU16" i="87"/>
  <c r="AU38" i="87" s="1"/>
  <c r="AU16" i="102"/>
  <c r="AU38" i="102" s="1"/>
  <c r="AU16" i="103"/>
  <c r="AU38" i="103" s="1"/>
  <c r="AU16" i="51"/>
  <c r="AU38" i="51" s="1"/>
  <c r="AJ9" i="104"/>
  <c r="AJ30" i="104" s="1"/>
  <c r="AJ9" i="105"/>
  <c r="AJ30" i="105" s="1"/>
  <c r="AJ9" i="88"/>
  <c r="AJ30" i="88" s="1"/>
  <c r="AJ10" i="87"/>
  <c r="AJ32" i="87" s="1"/>
  <c r="AJ10" i="102"/>
  <c r="AJ32" i="102" s="1"/>
  <c r="AJ10" i="103"/>
  <c r="AJ32" i="103" s="1"/>
  <c r="AJ10" i="51"/>
  <c r="AJ32" i="51" s="1"/>
  <c r="AJ11" i="8"/>
  <c r="AN18" i="104"/>
  <c r="AN39" i="104" s="1"/>
  <c r="AN18" i="105"/>
  <c r="AN39" i="105" s="1"/>
  <c r="AN18" i="88"/>
  <c r="AN39" i="88" s="1"/>
  <c r="AN19" i="87"/>
  <c r="AN41" i="87" s="1"/>
  <c r="AN19" i="102"/>
  <c r="AN41" i="102" s="1"/>
  <c r="AN20" i="8"/>
  <c r="AN19" i="51"/>
  <c r="AN41" i="51" s="1"/>
  <c r="AN19" i="103"/>
  <c r="AN41" i="103" s="1"/>
  <c r="AN9" i="104"/>
  <c r="AN30" i="104" s="1"/>
  <c r="AN9" i="105"/>
  <c r="AN30" i="105" s="1"/>
  <c r="AN9" i="88"/>
  <c r="AN30" i="88" s="1"/>
  <c r="AN10" i="87"/>
  <c r="AN32" i="87" s="1"/>
  <c r="AN10" i="102"/>
  <c r="AN32" i="102" s="1"/>
  <c r="AN10" i="103"/>
  <c r="AN32" i="103" s="1"/>
  <c r="AN10" i="51"/>
  <c r="AN32" i="51" s="1"/>
  <c r="AN11" i="8"/>
  <c r="Y9" i="104"/>
  <c r="Y30" i="104" s="1"/>
  <c r="Y9" i="105"/>
  <c r="Y30" i="105" s="1"/>
  <c r="Y10" i="87"/>
  <c r="Y32" i="87" s="1"/>
  <c r="Y9" i="88"/>
  <c r="Y30" i="88" s="1"/>
  <c r="Y10" i="102"/>
  <c r="Y32" i="102" s="1"/>
  <c r="Y10" i="51"/>
  <c r="Y32" i="51" s="1"/>
  <c r="Y10" i="103"/>
  <c r="Y32" i="103" s="1"/>
  <c r="AB9" i="104"/>
  <c r="AB30" i="104" s="1"/>
  <c r="AB9" i="105"/>
  <c r="AB30" i="105" s="1"/>
  <c r="AB9" i="88"/>
  <c r="AB30" i="88" s="1"/>
  <c r="AB10" i="87"/>
  <c r="AB32" i="87" s="1"/>
  <c r="AB10" i="102"/>
  <c r="AB32" i="102" s="1"/>
  <c r="AB10" i="103"/>
  <c r="AB32" i="103" s="1"/>
  <c r="AB10" i="51"/>
  <c r="AB32" i="51" s="1"/>
  <c r="AN7" i="104"/>
  <c r="AN28" i="104" s="1"/>
  <c r="AN7" i="105"/>
  <c r="AN28" i="105" s="1"/>
  <c r="AN7" i="88"/>
  <c r="AN28" i="88" s="1"/>
  <c r="AN8" i="87"/>
  <c r="AN30" i="87" s="1"/>
  <c r="AN8" i="102"/>
  <c r="AN30" i="102" s="1"/>
  <c r="AN8" i="103"/>
  <c r="AN30" i="103" s="1"/>
  <c r="AN8" i="51"/>
  <c r="AN30" i="51" s="1"/>
  <c r="AL7" i="104"/>
  <c r="AL28" i="104" s="1"/>
  <c r="AL7" i="105"/>
  <c r="AL28" i="105" s="1"/>
  <c r="AL7" i="88"/>
  <c r="AL28" i="88" s="1"/>
  <c r="AL8" i="87"/>
  <c r="AL30" i="87" s="1"/>
  <c r="AL8" i="102"/>
  <c r="AL30" i="102" s="1"/>
  <c r="AL8" i="103"/>
  <c r="AL30" i="103" s="1"/>
  <c r="AL8" i="51"/>
  <c r="AL30" i="51" s="1"/>
  <c r="BB15" i="104"/>
  <c r="BB36" i="104" s="1"/>
  <c r="BB15" i="105"/>
  <c r="BB36" i="105" s="1"/>
  <c r="BB15" i="88"/>
  <c r="BB36" i="88" s="1"/>
  <c r="BB16" i="87"/>
  <c r="BB38" i="87" s="1"/>
  <c r="BB16" i="102"/>
  <c r="BB38" i="102" s="1"/>
  <c r="BB16" i="103"/>
  <c r="BB38" i="103" s="1"/>
  <c r="BB16" i="51"/>
  <c r="BB38" i="51" s="1"/>
  <c r="AC7" i="104"/>
  <c r="AC28" i="104" s="1"/>
  <c r="AC7" i="105"/>
  <c r="AC28" i="105" s="1"/>
  <c r="AC7" i="88"/>
  <c r="AC28" i="88" s="1"/>
  <c r="AC8" i="87"/>
  <c r="AC30" i="87" s="1"/>
  <c r="AC8" i="102"/>
  <c r="AC30" i="102" s="1"/>
  <c r="AC8" i="103"/>
  <c r="AC30" i="103" s="1"/>
  <c r="AC8" i="51"/>
  <c r="AC30" i="51" s="1"/>
  <c r="Y7" i="104"/>
  <c r="Y28" i="104" s="1"/>
  <c r="Y7" i="105"/>
  <c r="Y28" i="105" s="1"/>
  <c r="Y7" i="88"/>
  <c r="Y28" i="88" s="1"/>
  <c r="Y8" i="87"/>
  <c r="Y30" i="87" s="1"/>
  <c r="Y8" i="102"/>
  <c r="Y30" i="102" s="1"/>
  <c r="Y8" i="103"/>
  <c r="Y30" i="103" s="1"/>
  <c r="Y8" i="51"/>
  <c r="Y30" i="51" s="1"/>
  <c r="AY16" i="104"/>
  <c r="AY37" i="104" s="1"/>
  <c r="AY16" i="105"/>
  <c r="AY37" i="105" s="1"/>
  <c r="AY16" i="88"/>
  <c r="AY37" i="88" s="1"/>
  <c r="AY17" i="87"/>
  <c r="AY39" i="87" s="1"/>
  <c r="AY17" i="102"/>
  <c r="AY39" i="102" s="1"/>
  <c r="AY17" i="51"/>
  <c r="AY39" i="51" s="1"/>
  <c r="AY17" i="103"/>
  <c r="AY39" i="103" s="1"/>
  <c r="AW7" i="104"/>
  <c r="AW28" i="104" s="1"/>
  <c r="AW7" i="105"/>
  <c r="AW28" i="105" s="1"/>
  <c r="AW7" i="88"/>
  <c r="AW28" i="88" s="1"/>
  <c r="AW8" i="87"/>
  <c r="AW30" i="87" s="1"/>
  <c r="AW8" i="102"/>
  <c r="AW30" i="102" s="1"/>
  <c r="AW8" i="103"/>
  <c r="AW30" i="103" s="1"/>
  <c r="AW8" i="51"/>
  <c r="AW30" i="51" s="1"/>
  <c r="BA18" i="104"/>
  <c r="BA39" i="104" s="1"/>
  <c r="BA18" i="105"/>
  <c r="BA39" i="105" s="1"/>
  <c r="BA18" i="88"/>
  <c r="BA39" i="88" s="1"/>
  <c r="BA19" i="87"/>
  <c r="BA41" i="87" s="1"/>
  <c r="BA19" i="102"/>
  <c r="BA41" i="102" s="1"/>
  <c r="BA19" i="103"/>
  <c r="BA41" i="103" s="1"/>
  <c r="BA19" i="51"/>
  <c r="BA41" i="51" s="1"/>
  <c r="BC9" i="104"/>
  <c r="BC30" i="104" s="1"/>
  <c r="BC9" i="105"/>
  <c r="BC30" i="105" s="1"/>
  <c r="BC9" i="88"/>
  <c r="BC30" i="88" s="1"/>
  <c r="BC10" i="87"/>
  <c r="BC32" i="87" s="1"/>
  <c r="BC10" i="102"/>
  <c r="BC32" i="102" s="1"/>
  <c r="BC10" i="103"/>
  <c r="BC32" i="103" s="1"/>
  <c r="BC10" i="51"/>
  <c r="BC32" i="51" s="1"/>
  <c r="AZ15" i="104"/>
  <c r="AZ36" i="104" s="1"/>
  <c r="AZ15" i="105"/>
  <c r="AZ36" i="105" s="1"/>
  <c r="AZ15" i="88"/>
  <c r="AZ36" i="88" s="1"/>
  <c r="AZ16" i="87"/>
  <c r="AZ38" i="87" s="1"/>
  <c r="AZ16" i="102"/>
  <c r="AZ38" i="102" s="1"/>
  <c r="AZ16" i="51"/>
  <c r="AZ38" i="51" s="1"/>
  <c r="AZ16" i="103"/>
  <c r="AZ38" i="103" s="1"/>
  <c r="AZ18" i="104"/>
  <c r="AZ39" i="104" s="1"/>
  <c r="AZ18" i="105"/>
  <c r="AZ39" i="105" s="1"/>
  <c r="AZ18" i="88"/>
  <c r="AZ39" i="88" s="1"/>
  <c r="AZ19" i="87"/>
  <c r="AZ41" i="87" s="1"/>
  <c r="AZ19" i="102"/>
  <c r="AZ41" i="102" s="1"/>
  <c r="AZ19" i="51"/>
  <c r="AZ41" i="51" s="1"/>
  <c r="AZ19" i="103"/>
  <c r="AZ41" i="103" s="1"/>
  <c r="AY12" i="104"/>
  <c r="AY33" i="104" s="1"/>
  <c r="AY12" i="105"/>
  <c r="AY33" i="105" s="1"/>
  <c r="AY12" i="88"/>
  <c r="AY33" i="88" s="1"/>
  <c r="AY13" i="87"/>
  <c r="AY35" i="87" s="1"/>
  <c r="AY13" i="102"/>
  <c r="AY35" i="102" s="1"/>
  <c r="AY13" i="103"/>
  <c r="AY35" i="103" s="1"/>
  <c r="AY13" i="51"/>
  <c r="AY35" i="51" s="1"/>
  <c r="Z7" i="104"/>
  <c r="Z28" i="104" s="1"/>
  <c r="Z7" i="105"/>
  <c r="Z28" i="105" s="1"/>
  <c r="Z7" i="88"/>
  <c r="Z28" i="88" s="1"/>
  <c r="Z8" i="87"/>
  <c r="Z30" i="87" s="1"/>
  <c r="Z8" i="102"/>
  <c r="Z30" i="102" s="1"/>
  <c r="Z8" i="103"/>
  <c r="Z30" i="103" s="1"/>
  <c r="Z8" i="51"/>
  <c r="Z30" i="51" s="1"/>
  <c r="AC9" i="104"/>
  <c r="AC30" i="104" s="1"/>
  <c r="AC9" i="105"/>
  <c r="AC30" i="105" s="1"/>
  <c r="AC9" i="88"/>
  <c r="AC30" i="88" s="1"/>
  <c r="AC10" i="87"/>
  <c r="AC32" i="87" s="1"/>
  <c r="AC10" i="102"/>
  <c r="AC32" i="102" s="1"/>
  <c r="AC10" i="103"/>
  <c r="AC32" i="103" s="1"/>
  <c r="AC10" i="51"/>
  <c r="AC32" i="51" s="1"/>
  <c r="AK7" i="104"/>
  <c r="AK28" i="104" s="1"/>
  <c r="AK7" i="105"/>
  <c r="AK28" i="105" s="1"/>
  <c r="AK7" i="88"/>
  <c r="AK28" i="88" s="1"/>
  <c r="AK8" i="87"/>
  <c r="AK30" i="87" s="1"/>
  <c r="AK8" i="102"/>
  <c r="AK30" i="102" s="1"/>
  <c r="AK8" i="103"/>
  <c r="AK30" i="103" s="1"/>
  <c r="AK8" i="51"/>
  <c r="AK30" i="51" s="1"/>
  <c r="AM7" i="104"/>
  <c r="AM28" i="104" s="1"/>
  <c r="AM7" i="105"/>
  <c r="AM28" i="105" s="1"/>
  <c r="AM7" i="88"/>
  <c r="AM28" i="88" s="1"/>
  <c r="AM8" i="87"/>
  <c r="AM30" i="87" s="1"/>
  <c r="AM8" i="102"/>
  <c r="AM30" i="102" s="1"/>
  <c r="AM8" i="103"/>
  <c r="AM30" i="103" s="1"/>
  <c r="AM8" i="51"/>
  <c r="AM30" i="51" s="1"/>
  <c r="BB7" i="104"/>
  <c r="BB28" i="104" s="1"/>
  <c r="BB7" i="105"/>
  <c r="BB28" i="105" s="1"/>
  <c r="BB7" i="88"/>
  <c r="BB28" i="88" s="1"/>
  <c r="BB8" i="87"/>
  <c r="BB30" i="87" s="1"/>
  <c r="BB8" i="102"/>
  <c r="BB30" i="102" s="1"/>
  <c r="BB8" i="103"/>
  <c r="BB30" i="103" s="1"/>
  <c r="BB8" i="51"/>
  <c r="BB30" i="51" s="1"/>
  <c r="AV7" i="104"/>
  <c r="AV28" i="104" s="1"/>
  <c r="AV7" i="105"/>
  <c r="AV28" i="105" s="1"/>
  <c r="AV7" i="88"/>
  <c r="AV28" i="88" s="1"/>
  <c r="AV8" i="87"/>
  <c r="AV30" i="87" s="1"/>
  <c r="AV8" i="102"/>
  <c r="AV30" i="102" s="1"/>
  <c r="AV8" i="51"/>
  <c r="AV30" i="51" s="1"/>
  <c r="AV8" i="103"/>
  <c r="AV30" i="103" s="1"/>
  <c r="AX9" i="104"/>
  <c r="AX30" i="104" s="1"/>
  <c r="AX9" i="105"/>
  <c r="AX30" i="105" s="1"/>
  <c r="AX9" i="88"/>
  <c r="AX30" i="88" s="1"/>
  <c r="AX10" i="87"/>
  <c r="AX32" i="87" s="1"/>
  <c r="AX10" i="102"/>
  <c r="AX32" i="102" s="1"/>
  <c r="AX10" i="103"/>
  <c r="AX32" i="103" s="1"/>
  <c r="AX10" i="51"/>
  <c r="AX32" i="51" s="1"/>
  <c r="BC15" i="104"/>
  <c r="BC36" i="104" s="1"/>
  <c r="BC15" i="105"/>
  <c r="BC36" i="105" s="1"/>
  <c r="BC15" i="88"/>
  <c r="BC36" i="88" s="1"/>
  <c r="BC16" i="87"/>
  <c r="BC38" i="87" s="1"/>
  <c r="BC16" i="102"/>
  <c r="BC38" i="102" s="1"/>
  <c r="BC16" i="103"/>
  <c r="BC38" i="103" s="1"/>
  <c r="BC16" i="51"/>
  <c r="BC38" i="51" s="1"/>
  <c r="AF7" i="104"/>
  <c r="AF28" i="104" s="1"/>
  <c r="AF7" i="105"/>
  <c r="AF28" i="105" s="1"/>
  <c r="AF7" i="88"/>
  <c r="AF28" i="88" s="1"/>
  <c r="AF8" i="87"/>
  <c r="AF30" i="87" s="1"/>
  <c r="AF8" i="51"/>
  <c r="AF30" i="51" s="1"/>
  <c r="AF8" i="102"/>
  <c r="AF30" i="102" s="1"/>
  <c r="AF8" i="103"/>
  <c r="AF30" i="103" s="1"/>
  <c r="AD7" i="104"/>
  <c r="AD28" i="104" s="1"/>
  <c r="AD7" i="105"/>
  <c r="AD28" i="105" s="1"/>
  <c r="AD7" i="88"/>
  <c r="AD28" i="88" s="1"/>
  <c r="AD8" i="87"/>
  <c r="AD30" i="87" s="1"/>
  <c r="AD8" i="102"/>
  <c r="AD30" i="102" s="1"/>
  <c r="AD8" i="103"/>
  <c r="AD30" i="103" s="1"/>
  <c r="AD8" i="51"/>
  <c r="AD30" i="51" s="1"/>
  <c r="X7" i="104"/>
  <c r="X28" i="104" s="1"/>
  <c r="X7" i="105"/>
  <c r="X28" i="105" s="1"/>
  <c r="X7" i="88"/>
  <c r="X28" i="88" s="1"/>
  <c r="X8" i="87"/>
  <c r="X30" i="87" s="1"/>
  <c r="X8" i="102"/>
  <c r="X30" i="102" s="1"/>
  <c r="X8" i="51"/>
  <c r="X30" i="51" s="1"/>
  <c r="X8" i="103"/>
  <c r="X30" i="103" s="1"/>
  <c r="BA7" i="104"/>
  <c r="BA28" i="104" s="1"/>
  <c r="BA7" i="105"/>
  <c r="BA28" i="105" s="1"/>
  <c r="BA7" i="88"/>
  <c r="BA28" i="88" s="1"/>
  <c r="BA8" i="87"/>
  <c r="BA30" i="87" s="1"/>
  <c r="BA8" i="102"/>
  <c r="BA30" i="102" s="1"/>
  <c r="BA8" i="103"/>
  <c r="BA30" i="103" s="1"/>
  <c r="BA8" i="51"/>
  <c r="BA30" i="51" s="1"/>
  <c r="BD9" i="104"/>
  <c r="BD30" i="104" s="1"/>
  <c r="BD9" i="105"/>
  <c r="BD30" i="105" s="1"/>
  <c r="BD9" i="88"/>
  <c r="BD30" i="88" s="1"/>
  <c r="BD10" i="87"/>
  <c r="BD32" i="87" s="1"/>
  <c r="BD10" i="102"/>
  <c r="BD32" i="102" s="1"/>
  <c r="BD10" i="103"/>
  <c r="BD32" i="103" s="1"/>
  <c r="BD10" i="51"/>
  <c r="BD32" i="51" s="1"/>
  <c r="BD7" i="104"/>
  <c r="BD28" i="104" s="1"/>
  <c r="BD7" i="88"/>
  <c r="BD28" i="88" s="1"/>
  <c r="BD7" i="105"/>
  <c r="BD28" i="105" s="1"/>
  <c r="BD8" i="87"/>
  <c r="BD30" i="87" s="1"/>
  <c r="BD8" i="102"/>
  <c r="BD30" i="102" s="1"/>
  <c r="BD8" i="51"/>
  <c r="BD30" i="51" s="1"/>
  <c r="BD8" i="103"/>
  <c r="BD30" i="103" s="1"/>
  <c r="BC7" i="104"/>
  <c r="BC28" i="104" s="1"/>
  <c r="BC7" i="105"/>
  <c r="BC28" i="105" s="1"/>
  <c r="BC7" i="88"/>
  <c r="BC28" i="88" s="1"/>
  <c r="BC8" i="87"/>
  <c r="BC30" i="87" s="1"/>
  <c r="BC8" i="102"/>
  <c r="BC30" i="102" s="1"/>
  <c r="BC8" i="103"/>
  <c r="BC30" i="103" s="1"/>
  <c r="BC8" i="51"/>
  <c r="BC30" i="51" s="1"/>
  <c r="BD18" i="104"/>
  <c r="BD39" i="104" s="1"/>
  <c r="BD18" i="105"/>
  <c r="BD39" i="105" s="1"/>
  <c r="BD18" i="88"/>
  <c r="BD39" i="88" s="1"/>
  <c r="BD19" i="87"/>
  <c r="BD41" i="87" s="1"/>
  <c r="BD19" i="102"/>
  <c r="BD41" i="102" s="1"/>
  <c r="BD19" i="51"/>
  <c r="BD41" i="51" s="1"/>
  <c r="BD19" i="103"/>
  <c r="BD41" i="103" s="1"/>
  <c r="AY15" i="104"/>
  <c r="AY36" i="104" s="1"/>
  <c r="AY15" i="105"/>
  <c r="AY36" i="105" s="1"/>
  <c r="AY15" i="88"/>
  <c r="AY36" i="88" s="1"/>
  <c r="AY16" i="87"/>
  <c r="AY38" i="87" s="1"/>
  <c r="AY16" i="102"/>
  <c r="AY38" i="102" s="1"/>
  <c r="AY16" i="103"/>
  <c r="AY38" i="103" s="1"/>
  <c r="AY16" i="51"/>
  <c r="AY38" i="51" s="1"/>
  <c r="AW18" i="104"/>
  <c r="AW39" i="104" s="1"/>
  <c r="AW18" i="105"/>
  <c r="AW39" i="105" s="1"/>
  <c r="AW18" i="88"/>
  <c r="AW39" i="88" s="1"/>
  <c r="AW19" i="87"/>
  <c r="AW41" i="87" s="1"/>
  <c r="AW19" i="102"/>
  <c r="AW41" i="102" s="1"/>
  <c r="AW19" i="103"/>
  <c r="AW41" i="103" s="1"/>
  <c r="AW19" i="51"/>
  <c r="AW41" i="51" s="1"/>
  <c r="AW20" i="8"/>
  <c r="AS11" i="8"/>
  <c r="AS9" i="104"/>
  <c r="AS30" i="104" s="1"/>
  <c r="AS9" i="105"/>
  <c r="AS30" i="105" s="1"/>
  <c r="AS9" i="88"/>
  <c r="AS30" i="88" s="1"/>
  <c r="AS10" i="87"/>
  <c r="AS32" i="87" s="1"/>
  <c r="AS10" i="102"/>
  <c r="AS32" i="102" s="1"/>
  <c r="AS10" i="103"/>
  <c r="AS32" i="103" s="1"/>
  <c r="AS10" i="51"/>
  <c r="AS32" i="51" s="1"/>
  <c r="AS12" i="104"/>
  <c r="AS33" i="104" s="1"/>
  <c r="AS12" i="105"/>
  <c r="AS33" i="105" s="1"/>
  <c r="AS13" i="87"/>
  <c r="AS35" i="87" s="1"/>
  <c r="AS12" i="88"/>
  <c r="AS33" i="88" s="1"/>
  <c r="AS13" i="102"/>
  <c r="AS35" i="102" s="1"/>
  <c r="AS13" i="51"/>
  <c r="AS35" i="51" s="1"/>
  <c r="AS13" i="103"/>
  <c r="AS35" i="103" s="1"/>
  <c r="AS14" i="8"/>
  <c r="AG15" i="104"/>
  <c r="AG36" i="104" s="1"/>
  <c r="AG15" i="105"/>
  <c r="AG36" i="105" s="1"/>
  <c r="AG15" i="88"/>
  <c r="AG36" i="88" s="1"/>
  <c r="AG16" i="87"/>
  <c r="AG38" i="87" s="1"/>
  <c r="AG16" i="102"/>
  <c r="AG38" i="102" s="1"/>
  <c r="AG16" i="103"/>
  <c r="AG38" i="103" s="1"/>
  <c r="AG16" i="51"/>
  <c r="AG38" i="51" s="1"/>
  <c r="AG17" i="8"/>
  <c r="AL11" i="8"/>
  <c r="AL9" i="104"/>
  <c r="AL30" i="104" s="1"/>
  <c r="AL9" i="105"/>
  <c r="AL30" i="105" s="1"/>
  <c r="AL9" i="88"/>
  <c r="AL30" i="88" s="1"/>
  <c r="AL10" i="87"/>
  <c r="AL32" i="87" s="1"/>
  <c r="AL10" i="103"/>
  <c r="AL32" i="103" s="1"/>
  <c r="AL10" i="102"/>
  <c r="AL32" i="102" s="1"/>
  <c r="AL10" i="51"/>
  <c r="AL32" i="51" s="1"/>
  <c r="AE18" i="104"/>
  <c r="AE39" i="104" s="1"/>
  <c r="AE18" i="105"/>
  <c r="AE39" i="105" s="1"/>
  <c r="AE18" i="88"/>
  <c r="AE39" i="88" s="1"/>
  <c r="AE19" i="87"/>
  <c r="AE41" i="87" s="1"/>
  <c r="AE19" i="102"/>
  <c r="AE41" i="102" s="1"/>
  <c r="AE19" i="103"/>
  <c r="AE41" i="103" s="1"/>
  <c r="AE19" i="51"/>
  <c r="AE41" i="51" s="1"/>
  <c r="AA15" i="104"/>
  <c r="AA36" i="104" s="1"/>
  <c r="AA15" i="105"/>
  <c r="AA36" i="105" s="1"/>
  <c r="AA15" i="88"/>
  <c r="AA36" i="88" s="1"/>
  <c r="AA16" i="87"/>
  <c r="AA38" i="87" s="1"/>
  <c r="AA16" i="102"/>
  <c r="AA38" i="102" s="1"/>
  <c r="AA16" i="103"/>
  <c r="AA38" i="103" s="1"/>
  <c r="AA16" i="51"/>
  <c r="AA38" i="51" s="1"/>
  <c r="AA17" i="8"/>
  <c r="Z12" i="104"/>
  <c r="Z33" i="104" s="1"/>
  <c r="Z12" i="105"/>
  <c r="Z33" i="105" s="1"/>
  <c r="Z12" i="88"/>
  <c r="Z33" i="88" s="1"/>
  <c r="Z13" i="87"/>
  <c r="Z35" i="87" s="1"/>
  <c r="Z13" i="103"/>
  <c r="Z35" i="103" s="1"/>
  <c r="Z13" i="102"/>
  <c r="Z35" i="102" s="1"/>
  <c r="Z13" i="51"/>
  <c r="Z35" i="51" s="1"/>
  <c r="Z14" i="8"/>
  <c r="AO17" i="8"/>
  <c r="AO15" i="104"/>
  <c r="AO36" i="104" s="1"/>
  <c r="AO15" i="105"/>
  <c r="AO36" i="105" s="1"/>
  <c r="AO15" i="88"/>
  <c r="AO36" i="88" s="1"/>
  <c r="AO16" i="87"/>
  <c r="AO38" i="87" s="1"/>
  <c r="AO16" i="102"/>
  <c r="AO38" i="102" s="1"/>
  <c r="AO16" i="103"/>
  <c r="AO38" i="103" s="1"/>
  <c r="AO16" i="51"/>
  <c r="AO38" i="51" s="1"/>
  <c r="AB12" i="104"/>
  <c r="AB33" i="104" s="1"/>
  <c r="AB12" i="105"/>
  <c r="AB33" i="105" s="1"/>
  <c r="AB12" i="88"/>
  <c r="AB33" i="88" s="1"/>
  <c r="AB13" i="87"/>
  <c r="AB35" i="87" s="1"/>
  <c r="AB13" i="102"/>
  <c r="AB35" i="102" s="1"/>
  <c r="AB13" i="103"/>
  <c r="AB35" i="103" s="1"/>
  <c r="AB14" i="8"/>
  <c r="AB13" i="51"/>
  <c r="AB35" i="51" s="1"/>
  <c r="AV18" i="104"/>
  <c r="AV39" i="104" s="1"/>
  <c r="AV18" i="105"/>
  <c r="AV39" i="105" s="1"/>
  <c r="AV18" i="88"/>
  <c r="AV39" i="88" s="1"/>
  <c r="AV19" i="87"/>
  <c r="AV41" i="87" s="1"/>
  <c r="AV19" i="102"/>
  <c r="AV41" i="102" s="1"/>
  <c r="AV19" i="103"/>
  <c r="AV41" i="103" s="1"/>
  <c r="AV19" i="51"/>
  <c r="AV41" i="51" s="1"/>
  <c r="AV20" i="8"/>
  <c r="AR9" i="104"/>
  <c r="AR30" i="104" s="1"/>
  <c r="AR9" i="105"/>
  <c r="AR30" i="105" s="1"/>
  <c r="AR9" i="88"/>
  <c r="AR30" i="88" s="1"/>
  <c r="AR10" i="87"/>
  <c r="AR32" i="87" s="1"/>
  <c r="AR10" i="102"/>
  <c r="AR32" i="102" s="1"/>
  <c r="AR10" i="103"/>
  <c r="AR32" i="103" s="1"/>
  <c r="AR10" i="51"/>
  <c r="AR32" i="51" s="1"/>
  <c r="AR11" i="8"/>
  <c r="AI11" i="8"/>
  <c r="AI9" i="104"/>
  <c r="AI30" i="104" s="1"/>
  <c r="AI9" i="105"/>
  <c r="AI30" i="105" s="1"/>
  <c r="AI9" i="88"/>
  <c r="AI30" i="88" s="1"/>
  <c r="AI10" i="87"/>
  <c r="AI32" i="87" s="1"/>
  <c r="AI10" i="102"/>
  <c r="AI32" i="102" s="1"/>
  <c r="AI10" i="103"/>
  <c r="AI32" i="103" s="1"/>
  <c r="AI10" i="51"/>
  <c r="AI32" i="51" s="1"/>
  <c r="AM11" i="8"/>
  <c r="AM9" i="104"/>
  <c r="AM30" i="104" s="1"/>
  <c r="AM9" i="105"/>
  <c r="AM30" i="105" s="1"/>
  <c r="AM9" i="88"/>
  <c r="AM30" i="88" s="1"/>
  <c r="AM10" i="87"/>
  <c r="AM32" i="87" s="1"/>
  <c r="AM10" i="102"/>
  <c r="AM32" i="102" s="1"/>
  <c r="AM10" i="103"/>
  <c r="AM32" i="103" s="1"/>
  <c r="AM10" i="51"/>
  <c r="AM32" i="51" s="1"/>
  <c r="AK12" i="104"/>
  <c r="AK33" i="104" s="1"/>
  <c r="AK12" i="105"/>
  <c r="AK33" i="105" s="1"/>
  <c r="AK12" i="88"/>
  <c r="AK33" i="88" s="1"/>
  <c r="AK13" i="87"/>
  <c r="AK35" i="87" s="1"/>
  <c r="AK13" i="102"/>
  <c r="AK35" i="102" s="1"/>
  <c r="AK13" i="103"/>
  <c r="AK35" i="103" s="1"/>
  <c r="AK13" i="51"/>
  <c r="AK35" i="51" s="1"/>
  <c r="AK14" i="8"/>
  <c r="AU11" i="8"/>
  <c r="AU9" i="104"/>
  <c r="AU30" i="104" s="1"/>
  <c r="AU9" i="105"/>
  <c r="AU30" i="105" s="1"/>
  <c r="AU9" i="88"/>
  <c r="AU30" i="88" s="1"/>
  <c r="AU10" i="87"/>
  <c r="AU32" i="87" s="1"/>
  <c r="AU10" i="102"/>
  <c r="AU32" i="102" s="1"/>
  <c r="AU10" i="103"/>
  <c r="AU32" i="103" s="1"/>
  <c r="AU10" i="51"/>
  <c r="AU32" i="51" s="1"/>
  <c r="AP20" i="8"/>
  <c r="AP18" i="104"/>
  <c r="AP39" i="104" s="1"/>
  <c r="AP18" i="105"/>
  <c r="AP39" i="105" s="1"/>
  <c r="AP18" i="88"/>
  <c r="AP39" i="88" s="1"/>
  <c r="AP19" i="87"/>
  <c r="AP41" i="87" s="1"/>
  <c r="AP19" i="102"/>
  <c r="AP41" i="102" s="1"/>
  <c r="AP19" i="103"/>
  <c r="AP41" i="103" s="1"/>
  <c r="AP19" i="51"/>
  <c r="AP41" i="51" s="1"/>
  <c r="AJ15" i="104"/>
  <c r="AJ36" i="104" s="1"/>
  <c r="AJ15" i="105"/>
  <c r="AJ36" i="105" s="1"/>
  <c r="AJ15" i="88"/>
  <c r="AJ36" i="88" s="1"/>
  <c r="AJ16" i="87"/>
  <c r="AJ38" i="87" s="1"/>
  <c r="AJ16" i="102"/>
  <c r="AJ38" i="102" s="1"/>
  <c r="AJ17" i="8"/>
  <c r="AJ16" i="51"/>
  <c r="AJ38" i="51" s="1"/>
  <c r="AJ16" i="103"/>
  <c r="AJ38" i="103" s="1"/>
  <c r="AN15" i="104"/>
  <c r="AN36" i="104" s="1"/>
  <c r="AN15" i="105"/>
  <c r="AN36" i="105" s="1"/>
  <c r="AN15" i="88"/>
  <c r="AN36" i="88" s="1"/>
  <c r="AN16" i="87"/>
  <c r="AN38" i="87" s="1"/>
  <c r="AN16" i="102"/>
  <c r="AN38" i="102" s="1"/>
  <c r="AN16" i="103"/>
  <c r="AN38" i="103" s="1"/>
  <c r="AN16" i="51"/>
  <c r="AN38" i="51" s="1"/>
  <c r="AN17" i="8"/>
  <c r="AC12" i="104"/>
  <c r="AC33" i="104" s="1"/>
  <c r="AC12" i="105"/>
  <c r="AC33" i="105" s="1"/>
  <c r="AC13" i="87"/>
  <c r="AC35" i="87" s="1"/>
  <c r="AC12" i="88"/>
  <c r="AC33" i="88" s="1"/>
  <c r="AC13" i="102"/>
  <c r="AC35" i="102" s="1"/>
  <c r="AC13" i="51"/>
  <c r="AC35" i="51" s="1"/>
  <c r="AC13" i="103"/>
  <c r="AC35" i="103" s="1"/>
  <c r="AC14" i="8"/>
  <c r="Y20" i="8"/>
  <c r="Y18" i="104"/>
  <c r="Y39" i="104" s="1"/>
  <c r="Y18" i="105"/>
  <c r="Y39" i="105" s="1"/>
  <c r="Y18" i="88"/>
  <c r="Y39" i="88" s="1"/>
  <c r="Y19" i="87"/>
  <c r="Y41" i="87" s="1"/>
  <c r="Y19" i="102"/>
  <c r="Y41" i="102" s="1"/>
  <c r="Y19" i="103"/>
  <c r="Y41" i="103" s="1"/>
  <c r="Y19" i="51"/>
  <c r="Y41" i="51" s="1"/>
  <c r="AF15" i="104"/>
  <c r="AF36" i="104" s="1"/>
  <c r="AF15" i="105"/>
  <c r="AF36" i="105" s="1"/>
  <c r="AF15" i="88"/>
  <c r="AF36" i="88" s="1"/>
  <c r="AF16" i="87"/>
  <c r="AF38" i="87" s="1"/>
  <c r="AF16" i="102"/>
  <c r="AF38" i="102" s="1"/>
  <c r="AF16" i="51"/>
  <c r="AF38" i="51" s="1"/>
  <c r="AF16" i="103"/>
  <c r="AF38" i="103" s="1"/>
  <c r="AF17" i="8"/>
  <c r="BC20" i="8"/>
  <c r="AY14" i="8"/>
  <c r="BD20" i="8"/>
  <c r="AX11" i="8"/>
  <c r="AZ20" i="8"/>
  <c r="AZ17" i="8"/>
  <c r="AY11" i="8"/>
  <c r="AZ14" i="8"/>
  <c r="AE20" i="8"/>
  <c r="AE17" i="8"/>
  <c r="AZ11" i="8"/>
  <c r="BC11" i="8"/>
  <c r="BC14" i="8"/>
  <c r="BD14" i="8"/>
  <c r="BD11" i="8"/>
  <c r="BA17" i="8"/>
  <c r="BA14" i="8"/>
  <c r="AY20" i="8"/>
  <c r="BA20" i="8"/>
  <c r="BA11" i="8"/>
  <c r="BD17" i="8"/>
  <c r="AE11" i="8"/>
  <c r="AC11" i="8"/>
  <c r="AD11" i="8"/>
  <c r="AX20" i="8"/>
  <c r="X11" i="8"/>
  <c r="BB17" i="8"/>
  <c r="Y11" i="8"/>
  <c r="AA11" i="8"/>
  <c r="AB11" i="8"/>
  <c r="BB20" i="8"/>
  <c r="BB11" i="8"/>
  <c r="X17" i="8"/>
  <c r="AX14" i="8"/>
  <c r="X14" i="8"/>
  <c r="Z11" i="8"/>
  <c r="AX17" i="8"/>
  <c r="BB14" i="8"/>
  <c r="X20" i="8"/>
  <c r="AE14" i="8"/>
  <c r="BC17" i="8"/>
  <c r="X10" i="104" l="1"/>
  <c r="X31" i="104" s="1"/>
  <c r="X10" i="105"/>
  <c r="X31" i="105" s="1"/>
  <c r="X10" i="88"/>
  <c r="X31" i="88" s="1"/>
  <c r="X11" i="87"/>
  <c r="X33" i="87" s="1"/>
  <c r="X11" i="102"/>
  <c r="X33" i="102" s="1"/>
  <c r="X11" i="103"/>
  <c r="X33" i="103" s="1"/>
  <c r="X11" i="51"/>
  <c r="X33" i="51" s="1"/>
  <c r="AL10" i="104"/>
  <c r="AL31" i="104" s="1"/>
  <c r="AL10" i="105"/>
  <c r="AL31" i="105" s="1"/>
  <c r="AL10" i="88"/>
  <c r="AL31" i="88" s="1"/>
  <c r="AL11" i="87"/>
  <c r="AL33" i="87" s="1"/>
  <c r="AL11" i="102"/>
  <c r="AL33" i="102" s="1"/>
  <c r="AL11" i="103"/>
  <c r="AL33" i="103" s="1"/>
  <c r="AL11" i="51"/>
  <c r="AL33" i="51" s="1"/>
  <c r="AJ21" i="8"/>
  <c r="AJ19" i="104"/>
  <c r="AJ40" i="104" s="1"/>
  <c r="AJ19" i="105"/>
  <c r="AJ40" i="105" s="1"/>
  <c r="AJ19" i="88"/>
  <c r="AJ40" i="88" s="1"/>
  <c r="AJ20" i="87"/>
  <c r="AJ42" i="87" s="1"/>
  <c r="AJ20" i="102"/>
  <c r="AJ42" i="102" s="1"/>
  <c r="AJ20" i="103"/>
  <c r="AJ42" i="103" s="1"/>
  <c r="AJ20" i="51"/>
  <c r="AJ42" i="51" s="1"/>
  <c r="AL16" i="104"/>
  <c r="AL37" i="104" s="1"/>
  <c r="AL16" i="105"/>
  <c r="AL37" i="105" s="1"/>
  <c r="AL16" i="88"/>
  <c r="AL37" i="88" s="1"/>
  <c r="AL17" i="87"/>
  <c r="AL39" i="87" s="1"/>
  <c r="AL17" i="102"/>
  <c r="AL39" i="102" s="1"/>
  <c r="AL17" i="103"/>
  <c r="AL39" i="103" s="1"/>
  <c r="AL17" i="51"/>
  <c r="AL39" i="51" s="1"/>
  <c r="Z16" i="104"/>
  <c r="Z37" i="104" s="1"/>
  <c r="Z16" i="105"/>
  <c r="Z37" i="105" s="1"/>
  <c r="Z16" i="88"/>
  <c r="Z37" i="88" s="1"/>
  <c r="Z17" i="87"/>
  <c r="Z39" i="87" s="1"/>
  <c r="Z17" i="102"/>
  <c r="Z39" i="102" s="1"/>
  <c r="Z17" i="103"/>
  <c r="Z39" i="103" s="1"/>
  <c r="Z17" i="51"/>
  <c r="Z39" i="51" s="1"/>
  <c r="BC16" i="104"/>
  <c r="BC37" i="104" s="1"/>
  <c r="BC16" i="105"/>
  <c r="BC37" i="105" s="1"/>
  <c r="BC16" i="88"/>
  <c r="BC37" i="88" s="1"/>
  <c r="BC17" i="87"/>
  <c r="BC39" i="87" s="1"/>
  <c r="BC17" i="102"/>
  <c r="BC39" i="102" s="1"/>
  <c r="BC17" i="103"/>
  <c r="BC39" i="103" s="1"/>
  <c r="BC17" i="51"/>
  <c r="BC39" i="51" s="1"/>
  <c r="BC13" i="104"/>
  <c r="BC34" i="104" s="1"/>
  <c r="BC13" i="105"/>
  <c r="BC34" i="105" s="1"/>
  <c r="BC14" i="87"/>
  <c r="BC36" i="87" s="1"/>
  <c r="BC13" i="88"/>
  <c r="BC34" i="88" s="1"/>
  <c r="BC14" i="102"/>
  <c r="BC36" i="102" s="1"/>
  <c r="BC14" i="103"/>
  <c r="BC36" i="103" s="1"/>
  <c r="BC14" i="51"/>
  <c r="BC36" i="51" s="1"/>
  <c r="Y21" i="8"/>
  <c r="Y19" i="104"/>
  <c r="Y40" i="104" s="1"/>
  <c r="Y19" i="105"/>
  <c r="Y40" i="105" s="1"/>
  <c r="Y19" i="88"/>
  <c r="Y40" i="88" s="1"/>
  <c r="Y20" i="87"/>
  <c r="Y42" i="87" s="1"/>
  <c r="Y20" i="102"/>
  <c r="Y42" i="102" s="1"/>
  <c r="Y20" i="103"/>
  <c r="Y42" i="103" s="1"/>
  <c r="Y20" i="51"/>
  <c r="Y42" i="51" s="1"/>
  <c r="AP21" i="8"/>
  <c r="AP19" i="104"/>
  <c r="AP40" i="104" s="1"/>
  <c r="AP19" i="105"/>
  <c r="AP40" i="105" s="1"/>
  <c r="AP19" i="88"/>
  <c r="AP40" i="88" s="1"/>
  <c r="AP20" i="87"/>
  <c r="AP42" i="87" s="1"/>
  <c r="AP20" i="102"/>
  <c r="AP42" i="102" s="1"/>
  <c r="AP20" i="103"/>
  <c r="AP42" i="103" s="1"/>
  <c r="AP20" i="51"/>
  <c r="AP42" i="51" s="1"/>
  <c r="AU10" i="104"/>
  <c r="AU31" i="104" s="1"/>
  <c r="AU10" i="105"/>
  <c r="AU31" i="105" s="1"/>
  <c r="AU10" i="88"/>
  <c r="AU31" i="88" s="1"/>
  <c r="AU11" i="87"/>
  <c r="AU33" i="87" s="1"/>
  <c r="AU11" i="102"/>
  <c r="AU33" i="102" s="1"/>
  <c r="AU11" i="51"/>
  <c r="AU33" i="51" s="1"/>
  <c r="AU11" i="103"/>
  <c r="AU33" i="103" s="1"/>
  <c r="AM10" i="104"/>
  <c r="AM31" i="104" s="1"/>
  <c r="AM10" i="105"/>
  <c r="AM31" i="105" s="1"/>
  <c r="AM10" i="88"/>
  <c r="AM31" i="88" s="1"/>
  <c r="AM11" i="87"/>
  <c r="AM33" i="87" s="1"/>
  <c r="AM11" i="102"/>
  <c r="AM33" i="102" s="1"/>
  <c r="AM11" i="103"/>
  <c r="AM33" i="103" s="1"/>
  <c r="AM11" i="51"/>
  <c r="AM33" i="51" s="1"/>
  <c r="AI10" i="104"/>
  <c r="AI31" i="104" s="1"/>
  <c r="AI10" i="105"/>
  <c r="AI31" i="105" s="1"/>
  <c r="AI11" i="87"/>
  <c r="AI33" i="87" s="1"/>
  <c r="AI10" i="88"/>
  <c r="AI31" i="88" s="1"/>
  <c r="AI11" i="102"/>
  <c r="AI33" i="102" s="1"/>
  <c r="AI11" i="51"/>
  <c r="AI33" i="51" s="1"/>
  <c r="AI11" i="103"/>
  <c r="AI33" i="103" s="1"/>
  <c r="AO16" i="104"/>
  <c r="AO37" i="104" s="1"/>
  <c r="AO16" i="105"/>
  <c r="AO37" i="105" s="1"/>
  <c r="AO16" i="88"/>
  <c r="AO37" i="88" s="1"/>
  <c r="AO17" i="87"/>
  <c r="AO39" i="87" s="1"/>
  <c r="AO17" i="102"/>
  <c r="AO39" i="102" s="1"/>
  <c r="AO17" i="103"/>
  <c r="AO39" i="103" s="1"/>
  <c r="AO17" i="51"/>
  <c r="AO39" i="51" s="1"/>
  <c r="AG16" i="104"/>
  <c r="AG37" i="104" s="1"/>
  <c r="AG16" i="88"/>
  <c r="AG37" i="88" s="1"/>
  <c r="AG16" i="105"/>
  <c r="AG37" i="105" s="1"/>
  <c r="AG17" i="87"/>
  <c r="AG39" i="87" s="1"/>
  <c r="AG17" i="102"/>
  <c r="AG39" i="102" s="1"/>
  <c r="AG17" i="103"/>
  <c r="AG39" i="103" s="1"/>
  <c r="AG17" i="51"/>
  <c r="AG39" i="51" s="1"/>
  <c r="AS13" i="104"/>
  <c r="AS34" i="104" s="1"/>
  <c r="AS13" i="105"/>
  <c r="AS34" i="105" s="1"/>
  <c r="AS13" i="88"/>
  <c r="AS34" i="88" s="1"/>
  <c r="AS14" i="87"/>
  <c r="AS36" i="87" s="1"/>
  <c r="AS14" i="102"/>
  <c r="AS36" i="102" s="1"/>
  <c r="AS14" i="103"/>
  <c r="AS36" i="103" s="1"/>
  <c r="AS14" i="51"/>
  <c r="AS36" i="51" s="1"/>
  <c r="AW21" i="8"/>
  <c r="AW19" i="104"/>
  <c r="AW40" i="104" s="1"/>
  <c r="AW19" i="105"/>
  <c r="AW40" i="105" s="1"/>
  <c r="AW19" i="88"/>
  <c r="AW40" i="88" s="1"/>
  <c r="AW20" i="87"/>
  <c r="AW42" i="87" s="1"/>
  <c r="AW20" i="102"/>
  <c r="AW42" i="102" s="1"/>
  <c r="AW20" i="103"/>
  <c r="AW42" i="103" s="1"/>
  <c r="AW20" i="51"/>
  <c r="AW42" i="51" s="1"/>
  <c r="AU16" i="104"/>
  <c r="AU37" i="104" s="1"/>
  <c r="AU16" i="105"/>
  <c r="AU37" i="105" s="1"/>
  <c r="AU16" i="88"/>
  <c r="AU37" i="88" s="1"/>
  <c r="AU17" i="87"/>
  <c r="AU39" i="87" s="1"/>
  <c r="AU17" i="102"/>
  <c r="AU39" i="102" s="1"/>
  <c r="AU17" i="103"/>
  <c r="AU39" i="103" s="1"/>
  <c r="AU17" i="51"/>
  <c r="AU39" i="51" s="1"/>
  <c r="AF13" i="104"/>
  <c r="AF34" i="104" s="1"/>
  <c r="AF13" i="105"/>
  <c r="AF34" i="105" s="1"/>
  <c r="AF13" i="88"/>
  <c r="AF34" i="88" s="1"/>
  <c r="AF14" i="87"/>
  <c r="AF36" i="87" s="1"/>
  <c r="AF14" i="102"/>
  <c r="AF36" i="102" s="1"/>
  <c r="AF14" i="51"/>
  <c r="AF36" i="51" s="1"/>
  <c r="AF14" i="103"/>
  <c r="AF36" i="103" s="1"/>
  <c r="AP10" i="104"/>
  <c r="AP31" i="104" s="1"/>
  <c r="AP10" i="105"/>
  <c r="AP31" i="105" s="1"/>
  <c r="AP10" i="88"/>
  <c r="AP31" i="88" s="1"/>
  <c r="AP11" i="87"/>
  <c r="AP33" i="87" s="1"/>
  <c r="AP11" i="102"/>
  <c r="AP33" i="102" s="1"/>
  <c r="AP11" i="103"/>
  <c r="AP33" i="103" s="1"/>
  <c r="AP11" i="51"/>
  <c r="AP33" i="51" s="1"/>
  <c r="AM16" i="104"/>
  <c r="AM37" i="104" s="1"/>
  <c r="AM16" i="105"/>
  <c r="AM37" i="105" s="1"/>
  <c r="AM16" i="88"/>
  <c r="AM37" i="88" s="1"/>
  <c r="AM17" i="87"/>
  <c r="AM39" i="87" s="1"/>
  <c r="AM17" i="102"/>
  <c r="AM39" i="102" s="1"/>
  <c r="AM17" i="103"/>
  <c r="AM39" i="103" s="1"/>
  <c r="AM17" i="51"/>
  <c r="AM39" i="51" s="1"/>
  <c r="AI13" i="104"/>
  <c r="AI34" i="104" s="1"/>
  <c r="AI13" i="105"/>
  <c r="AI34" i="105" s="1"/>
  <c r="AI13" i="88"/>
  <c r="AI34" i="88" s="1"/>
  <c r="AI14" i="87"/>
  <c r="AI36" i="87" s="1"/>
  <c r="AI14" i="102"/>
  <c r="AI36" i="102" s="1"/>
  <c r="AI14" i="103"/>
  <c r="AI36" i="103" s="1"/>
  <c r="AI14" i="51"/>
  <c r="AI36" i="51" s="1"/>
  <c r="AO10" i="104"/>
  <c r="AO31" i="104" s="1"/>
  <c r="AO10" i="105"/>
  <c r="AO31" i="105" s="1"/>
  <c r="AO10" i="88"/>
  <c r="AO31" i="88" s="1"/>
  <c r="AO11" i="87"/>
  <c r="AO33" i="87" s="1"/>
  <c r="AO11" i="102"/>
  <c r="AO33" i="102" s="1"/>
  <c r="AO11" i="103"/>
  <c r="AO33" i="103" s="1"/>
  <c r="AO11" i="51"/>
  <c r="AO33" i="51" s="1"/>
  <c r="AG21" i="8"/>
  <c r="AG19" i="104"/>
  <c r="AG40" i="104" s="1"/>
  <c r="AG19" i="105"/>
  <c r="AG40" i="105" s="1"/>
  <c r="AG19" i="88"/>
  <c r="AG40" i="88" s="1"/>
  <c r="AG20" i="87"/>
  <c r="AG42" i="87" s="1"/>
  <c r="AG20" i="102"/>
  <c r="AG42" i="102" s="1"/>
  <c r="AG20" i="103"/>
  <c r="AG42" i="103" s="1"/>
  <c r="AG20" i="51"/>
  <c r="AG42" i="51" s="1"/>
  <c r="AW10" i="104"/>
  <c r="AW31" i="104" s="1"/>
  <c r="AW10" i="105"/>
  <c r="AW31" i="105" s="1"/>
  <c r="AW10" i="88"/>
  <c r="AW31" i="88" s="1"/>
  <c r="AW11" i="87"/>
  <c r="AW33" i="87" s="1"/>
  <c r="AW11" i="102"/>
  <c r="AW33" i="102" s="1"/>
  <c r="AW11" i="103"/>
  <c r="AW33" i="103" s="1"/>
  <c r="AW11" i="51"/>
  <c r="AW33" i="51" s="1"/>
  <c r="AM21" i="8"/>
  <c r="AM19" i="104"/>
  <c r="AM40" i="104" s="1"/>
  <c r="AM19" i="105"/>
  <c r="AM40" i="105" s="1"/>
  <c r="AM19" i="88"/>
  <c r="AM40" i="88" s="1"/>
  <c r="AM20" i="87"/>
  <c r="AM42" i="87" s="1"/>
  <c r="AM20" i="102"/>
  <c r="AM42" i="102" s="1"/>
  <c r="AM20" i="103"/>
  <c r="AM42" i="103" s="1"/>
  <c r="AM20" i="51"/>
  <c r="AM42" i="51" s="1"/>
  <c r="AL13" i="104"/>
  <c r="AL34" i="104" s="1"/>
  <c r="AL13" i="105"/>
  <c r="AL34" i="105" s="1"/>
  <c r="AL13" i="88"/>
  <c r="AL34" i="88" s="1"/>
  <c r="AL14" i="87"/>
  <c r="AL36" i="87" s="1"/>
  <c r="AL14" i="102"/>
  <c r="AL36" i="102" s="1"/>
  <c r="AL14" i="103"/>
  <c r="AL36" i="103" s="1"/>
  <c r="AL14" i="51"/>
  <c r="AL36" i="51" s="1"/>
  <c r="AS16" i="104"/>
  <c r="AS37" i="104" s="1"/>
  <c r="AS16" i="105"/>
  <c r="AS37" i="105" s="1"/>
  <c r="AS16" i="88"/>
  <c r="AS37" i="88" s="1"/>
  <c r="AS17" i="87"/>
  <c r="AS39" i="87" s="1"/>
  <c r="AS17" i="102"/>
  <c r="AS39" i="102" s="1"/>
  <c r="AS17" i="103"/>
  <c r="AS39" i="103" s="1"/>
  <c r="AS17" i="51"/>
  <c r="AS39" i="51" s="1"/>
  <c r="AT16" i="104"/>
  <c r="AT37" i="104" s="1"/>
  <c r="AT16" i="105"/>
  <c r="AT37" i="105" s="1"/>
  <c r="AT16" i="88"/>
  <c r="AT37" i="88" s="1"/>
  <c r="AT17" i="87"/>
  <c r="AT39" i="87" s="1"/>
  <c r="AT17" i="102"/>
  <c r="AT39" i="102" s="1"/>
  <c r="AT17" i="51"/>
  <c r="AT39" i="51" s="1"/>
  <c r="AT17" i="103"/>
  <c r="AT39" i="103" s="1"/>
  <c r="AI16" i="104"/>
  <c r="AI37" i="104" s="1"/>
  <c r="AI16" i="105"/>
  <c r="AI37" i="105" s="1"/>
  <c r="AI16" i="88"/>
  <c r="AI37" i="88" s="1"/>
  <c r="AI17" i="87"/>
  <c r="AI39" i="87" s="1"/>
  <c r="AI17" i="102"/>
  <c r="AI39" i="102" s="1"/>
  <c r="AI17" i="51"/>
  <c r="AI39" i="51" s="1"/>
  <c r="AI17" i="103"/>
  <c r="AI39" i="103" s="1"/>
  <c r="AA13" i="104"/>
  <c r="AA34" i="104" s="1"/>
  <c r="AA13" i="105"/>
  <c r="AA34" i="105" s="1"/>
  <c r="AA13" i="88"/>
  <c r="AA34" i="88" s="1"/>
  <c r="AA14" i="87"/>
  <c r="AA36" i="87" s="1"/>
  <c r="AA14" i="102"/>
  <c r="AA36" i="102" s="1"/>
  <c r="AA14" i="103"/>
  <c r="AA36" i="103" s="1"/>
  <c r="AA14" i="51"/>
  <c r="AA36" i="51" s="1"/>
  <c r="AX13" i="104"/>
  <c r="AX34" i="104" s="1"/>
  <c r="AX13" i="105"/>
  <c r="AX34" i="105" s="1"/>
  <c r="AX13" i="88"/>
  <c r="AX34" i="88" s="1"/>
  <c r="AX14" i="87"/>
  <c r="AX36" i="87" s="1"/>
  <c r="AX14" i="102"/>
  <c r="AX36" i="102" s="1"/>
  <c r="AX14" i="103"/>
  <c r="AX36" i="103" s="1"/>
  <c r="AX14" i="51"/>
  <c r="AX36" i="51" s="1"/>
  <c r="AY19" i="104"/>
  <c r="AY40" i="104" s="1"/>
  <c r="AY19" i="105"/>
  <c r="AY40" i="105" s="1"/>
  <c r="AY19" i="88"/>
  <c r="AY40" i="88" s="1"/>
  <c r="AY20" i="87"/>
  <c r="AY42" i="87" s="1"/>
  <c r="AY20" i="102"/>
  <c r="AY42" i="102" s="1"/>
  <c r="AY20" i="51"/>
  <c r="AY42" i="51" s="1"/>
  <c r="AY20" i="103"/>
  <c r="AY42" i="103" s="1"/>
  <c r="AE16" i="104"/>
  <c r="AE37" i="104" s="1"/>
  <c r="AE16" i="105"/>
  <c r="AE37" i="105" s="1"/>
  <c r="AE16" i="88"/>
  <c r="AE37" i="88" s="1"/>
  <c r="AE17" i="87"/>
  <c r="AE39" i="87" s="1"/>
  <c r="AE17" i="102"/>
  <c r="AE39" i="102" s="1"/>
  <c r="AE17" i="51"/>
  <c r="AE39" i="51" s="1"/>
  <c r="AE17" i="103"/>
  <c r="AE39" i="103" s="1"/>
  <c r="AY13" i="104"/>
  <c r="AY34" i="104" s="1"/>
  <c r="AY13" i="105"/>
  <c r="AY34" i="105" s="1"/>
  <c r="AY13" i="88"/>
  <c r="AY34" i="88" s="1"/>
  <c r="AY14" i="87"/>
  <c r="AY36" i="87" s="1"/>
  <c r="AY14" i="102"/>
  <c r="AY36" i="102" s="1"/>
  <c r="AY14" i="103"/>
  <c r="AY36" i="103" s="1"/>
  <c r="AY14" i="51"/>
  <c r="AY36" i="51" s="1"/>
  <c r="AJ16" i="104"/>
  <c r="AJ37" i="104" s="1"/>
  <c r="AJ16" i="105"/>
  <c r="AJ37" i="105" s="1"/>
  <c r="AJ16" i="88"/>
  <c r="AJ37" i="88" s="1"/>
  <c r="AJ17" i="87"/>
  <c r="AJ39" i="87" s="1"/>
  <c r="AJ17" i="102"/>
  <c r="AJ39" i="102" s="1"/>
  <c r="AJ17" i="103"/>
  <c r="AJ39" i="103" s="1"/>
  <c r="AJ17" i="51"/>
  <c r="AJ39" i="51" s="1"/>
  <c r="AN21" i="8"/>
  <c r="AN19" i="104"/>
  <c r="AN40" i="104" s="1"/>
  <c r="AN19" i="105"/>
  <c r="AN40" i="105" s="1"/>
  <c r="AN19" i="88"/>
  <c r="AN40" i="88" s="1"/>
  <c r="AN20" i="87"/>
  <c r="AN42" i="87" s="1"/>
  <c r="AN20" i="102"/>
  <c r="AN42" i="102" s="1"/>
  <c r="AN20" i="51"/>
  <c r="AN42" i="51" s="1"/>
  <c r="AN20" i="103"/>
  <c r="AN42" i="103" s="1"/>
  <c r="AN13" i="104"/>
  <c r="AN34" i="104" s="1"/>
  <c r="AN13" i="105"/>
  <c r="AN34" i="105" s="1"/>
  <c r="AN13" i="88"/>
  <c r="AN34" i="88" s="1"/>
  <c r="AN14" i="87"/>
  <c r="AN36" i="87" s="1"/>
  <c r="AN14" i="103"/>
  <c r="AN36" i="103" s="1"/>
  <c r="AN14" i="51"/>
  <c r="AN36" i="51" s="1"/>
  <c r="AN14" i="102"/>
  <c r="AN36" i="102" s="1"/>
  <c r="AD13" i="104"/>
  <c r="AD34" i="104" s="1"/>
  <c r="AD13" i="105"/>
  <c r="AD34" i="105" s="1"/>
  <c r="AD13" i="88"/>
  <c r="AD34" i="88" s="1"/>
  <c r="AD14" i="87"/>
  <c r="AD36" i="87" s="1"/>
  <c r="AD14" i="102"/>
  <c r="AD36" i="102" s="1"/>
  <c r="AD14" i="103"/>
  <c r="AD36" i="103" s="1"/>
  <c r="AD14" i="51"/>
  <c r="AD36" i="51" s="1"/>
  <c r="AF21" i="8"/>
  <c r="AF19" i="104"/>
  <c r="AF40" i="104" s="1"/>
  <c r="AF19" i="105"/>
  <c r="AF40" i="105" s="1"/>
  <c r="AF19" i="88"/>
  <c r="AF40" i="88" s="1"/>
  <c r="AF20" i="87"/>
  <c r="AF42" i="87" s="1"/>
  <c r="AF20" i="102"/>
  <c r="AF42" i="102" s="1"/>
  <c r="AF20" i="103"/>
  <c r="AF42" i="103" s="1"/>
  <c r="AF20" i="51"/>
  <c r="AF42" i="51" s="1"/>
  <c r="AX16" i="104"/>
  <c r="AX37" i="104" s="1"/>
  <c r="AX16" i="105"/>
  <c r="AX37" i="105" s="1"/>
  <c r="AX16" i="88"/>
  <c r="AX37" i="88" s="1"/>
  <c r="AX17" i="87"/>
  <c r="AX39" i="87" s="1"/>
  <c r="AX17" i="102"/>
  <c r="AX39" i="102" s="1"/>
  <c r="AX17" i="103"/>
  <c r="AX39" i="103" s="1"/>
  <c r="AX17" i="51"/>
  <c r="AX39" i="51" s="1"/>
  <c r="AX19" i="104"/>
  <c r="AX40" i="104" s="1"/>
  <c r="AX19" i="105"/>
  <c r="AX40" i="105" s="1"/>
  <c r="AX19" i="88"/>
  <c r="AX40" i="88" s="1"/>
  <c r="AX20" i="87"/>
  <c r="AX42" i="87" s="1"/>
  <c r="AX20" i="102"/>
  <c r="AX42" i="102" s="1"/>
  <c r="AX20" i="51"/>
  <c r="AX42" i="51" s="1"/>
  <c r="AX20" i="103"/>
  <c r="AX42" i="103" s="1"/>
  <c r="BA13" i="104"/>
  <c r="BA34" i="104" s="1"/>
  <c r="BA13" i="105"/>
  <c r="BA34" i="105" s="1"/>
  <c r="BA13" i="88"/>
  <c r="BA34" i="88" s="1"/>
  <c r="BA14" i="87"/>
  <c r="BA36" i="87" s="1"/>
  <c r="BA14" i="102"/>
  <c r="BA36" i="102" s="1"/>
  <c r="BA14" i="103"/>
  <c r="BA36" i="103" s="1"/>
  <c r="BA14" i="51"/>
  <c r="BA36" i="51" s="1"/>
  <c r="AZ19" i="104"/>
  <c r="AZ40" i="104" s="1"/>
  <c r="AZ19" i="105"/>
  <c r="AZ40" i="105" s="1"/>
  <c r="AZ19" i="88"/>
  <c r="AZ40" i="88" s="1"/>
  <c r="AZ20" i="87"/>
  <c r="AZ42" i="87" s="1"/>
  <c r="AZ20" i="102"/>
  <c r="AZ42" i="102" s="1"/>
  <c r="AZ20" i="103"/>
  <c r="AZ42" i="103" s="1"/>
  <c r="AZ20" i="51"/>
  <c r="AZ42" i="51" s="1"/>
  <c r="BC19" i="104"/>
  <c r="BC40" i="104" s="1"/>
  <c r="BC19" i="105"/>
  <c r="BC40" i="105" s="1"/>
  <c r="BC19" i="88"/>
  <c r="BC40" i="88" s="1"/>
  <c r="BC20" i="87"/>
  <c r="BC42" i="87" s="1"/>
  <c r="BC20" i="102"/>
  <c r="BC42" i="102" s="1"/>
  <c r="BC20" i="51"/>
  <c r="BC42" i="51" s="1"/>
  <c r="BC20" i="103"/>
  <c r="BC42" i="103" s="1"/>
  <c r="AE13" i="104"/>
  <c r="AE34" i="104" s="1"/>
  <c r="AE13" i="105"/>
  <c r="AE34" i="105" s="1"/>
  <c r="AE13" i="88"/>
  <c r="AE34" i="88" s="1"/>
  <c r="AE14" i="87"/>
  <c r="AE36" i="87" s="1"/>
  <c r="AE14" i="102"/>
  <c r="AE36" i="102" s="1"/>
  <c r="AE14" i="51"/>
  <c r="AE36" i="51" s="1"/>
  <c r="AE14" i="103"/>
  <c r="AE36" i="103" s="1"/>
  <c r="Z10" i="104"/>
  <c r="Z31" i="104" s="1"/>
  <c r="Z10" i="105"/>
  <c r="Z31" i="105" s="1"/>
  <c r="Z10" i="88"/>
  <c r="Z31" i="88" s="1"/>
  <c r="Z11" i="87"/>
  <c r="Z33" i="87" s="1"/>
  <c r="Z11" i="102"/>
  <c r="Z33" i="102" s="1"/>
  <c r="Z11" i="103"/>
  <c r="Z33" i="103" s="1"/>
  <c r="Z11" i="51"/>
  <c r="Z33" i="51" s="1"/>
  <c r="BB10" i="104"/>
  <c r="BB31" i="104" s="1"/>
  <c r="BB10" i="105"/>
  <c r="BB31" i="105" s="1"/>
  <c r="BB10" i="88"/>
  <c r="BB31" i="88" s="1"/>
  <c r="BB11" i="87"/>
  <c r="BB33" i="87" s="1"/>
  <c r="BB11" i="102"/>
  <c r="BB33" i="102" s="1"/>
  <c r="BB11" i="103"/>
  <c r="BB33" i="103" s="1"/>
  <c r="BB11" i="51"/>
  <c r="BB33" i="51" s="1"/>
  <c r="Y10" i="104"/>
  <c r="Y31" i="104" s="1"/>
  <c r="Y10" i="105"/>
  <c r="Y31" i="105" s="1"/>
  <c r="Y10" i="88"/>
  <c r="Y31" i="88" s="1"/>
  <c r="Y11" i="87"/>
  <c r="Y33" i="87" s="1"/>
  <c r="Y11" i="102"/>
  <c r="Y33" i="102" s="1"/>
  <c r="Y11" i="103"/>
  <c r="Y33" i="103" s="1"/>
  <c r="Y11" i="51"/>
  <c r="Y33" i="51" s="1"/>
  <c r="AD10" i="104"/>
  <c r="AD31" i="104" s="1"/>
  <c r="AD10" i="105"/>
  <c r="AD31" i="105" s="1"/>
  <c r="AD10" i="88"/>
  <c r="AD31" i="88" s="1"/>
  <c r="AD11" i="87"/>
  <c r="AD33" i="87" s="1"/>
  <c r="AD11" i="102"/>
  <c r="AD33" i="102" s="1"/>
  <c r="AD11" i="103"/>
  <c r="AD33" i="103" s="1"/>
  <c r="AD11" i="51"/>
  <c r="AD33" i="51" s="1"/>
  <c r="BA10" i="104"/>
  <c r="BA31" i="104" s="1"/>
  <c r="BA10" i="105"/>
  <c r="BA31" i="105" s="1"/>
  <c r="BA10" i="88"/>
  <c r="BA31" i="88" s="1"/>
  <c r="BA11" i="87"/>
  <c r="BA33" i="87" s="1"/>
  <c r="BA11" i="102"/>
  <c r="BA33" i="102" s="1"/>
  <c r="BA11" i="103"/>
  <c r="BA33" i="103" s="1"/>
  <c r="BA11" i="51"/>
  <c r="BA33" i="51" s="1"/>
  <c r="BA16" i="104"/>
  <c r="BA37" i="104" s="1"/>
  <c r="BA16" i="105"/>
  <c r="BA37" i="105" s="1"/>
  <c r="BA16" i="88"/>
  <c r="BA37" i="88" s="1"/>
  <c r="BA17" i="87"/>
  <c r="BA39" i="87" s="1"/>
  <c r="BA17" i="102"/>
  <c r="BA39" i="102" s="1"/>
  <c r="BA17" i="103"/>
  <c r="BA39" i="103" s="1"/>
  <c r="BA17" i="51"/>
  <c r="BA39" i="51" s="1"/>
  <c r="BC10" i="104"/>
  <c r="BC31" i="104" s="1"/>
  <c r="BC10" i="105"/>
  <c r="BC31" i="105" s="1"/>
  <c r="BC10" i="88"/>
  <c r="BC31" i="88" s="1"/>
  <c r="BC11" i="87"/>
  <c r="BC33" i="87" s="1"/>
  <c r="BC11" i="102"/>
  <c r="BC33" i="102" s="1"/>
  <c r="BC11" i="103"/>
  <c r="BC33" i="103" s="1"/>
  <c r="BC11" i="51"/>
  <c r="BC33" i="51" s="1"/>
  <c r="AZ13" i="104"/>
  <c r="AZ34" i="104" s="1"/>
  <c r="AZ13" i="105"/>
  <c r="AZ34" i="105" s="1"/>
  <c r="AZ13" i="88"/>
  <c r="AZ34" i="88" s="1"/>
  <c r="AZ14" i="87"/>
  <c r="AZ36" i="87" s="1"/>
  <c r="AZ14" i="102"/>
  <c r="AZ36" i="102" s="1"/>
  <c r="AZ14" i="51"/>
  <c r="AZ36" i="51" s="1"/>
  <c r="AZ14" i="103"/>
  <c r="AZ36" i="103" s="1"/>
  <c r="AX10" i="104"/>
  <c r="AX31" i="104" s="1"/>
  <c r="AX10" i="105"/>
  <c r="AX31" i="105" s="1"/>
  <c r="AX10" i="88"/>
  <c r="AX31" i="88" s="1"/>
  <c r="AX11" i="87"/>
  <c r="AX33" i="87" s="1"/>
  <c r="AX11" i="102"/>
  <c r="AX33" i="102" s="1"/>
  <c r="AX11" i="103"/>
  <c r="AX33" i="103" s="1"/>
  <c r="AX11" i="51"/>
  <c r="AX33" i="51" s="1"/>
  <c r="AF16" i="104"/>
  <c r="AF37" i="104" s="1"/>
  <c r="AF16" i="105"/>
  <c r="AF37" i="105" s="1"/>
  <c r="AF16" i="88"/>
  <c r="AF37" i="88" s="1"/>
  <c r="AF17" i="87"/>
  <c r="AF39" i="87" s="1"/>
  <c r="AF17" i="102"/>
  <c r="AF39" i="102" s="1"/>
  <c r="AF17" i="103"/>
  <c r="AF39" i="103" s="1"/>
  <c r="AF17" i="51"/>
  <c r="AF39" i="51" s="1"/>
  <c r="AC13" i="104"/>
  <c r="AC34" i="104" s="1"/>
  <c r="AC13" i="88"/>
  <c r="AC34" i="88" s="1"/>
  <c r="AC14" i="87"/>
  <c r="AC36" i="87" s="1"/>
  <c r="AC13" i="105"/>
  <c r="AC34" i="105" s="1"/>
  <c r="AC14" i="102"/>
  <c r="AC36" i="102" s="1"/>
  <c r="AC14" i="103"/>
  <c r="AC36" i="103" s="1"/>
  <c r="AC14" i="51"/>
  <c r="AC36" i="51" s="1"/>
  <c r="AN16" i="104"/>
  <c r="AN37" i="104" s="1"/>
  <c r="AN16" i="105"/>
  <c r="AN37" i="105" s="1"/>
  <c r="AN16" i="88"/>
  <c r="AN37" i="88" s="1"/>
  <c r="AN17" i="87"/>
  <c r="AN39" i="87" s="1"/>
  <c r="AN17" i="102"/>
  <c r="AN39" i="102" s="1"/>
  <c r="AN17" i="51"/>
  <c r="AN39" i="51" s="1"/>
  <c r="AN17" i="103"/>
  <c r="AN39" i="103" s="1"/>
  <c r="AK13" i="104"/>
  <c r="AK34" i="104" s="1"/>
  <c r="AK13" i="105"/>
  <c r="AK34" i="105" s="1"/>
  <c r="AK13" i="88"/>
  <c r="AK34" i="88" s="1"/>
  <c r="AK14" i="87"/>
  <c r="AK36" i="87" s="1"/>
  <c r="AK14" i="102"/>
  <c r="AK36" i="102" s="1"/>
  <c r="AK14" i="103"/>
  <c r="AK36" i="103" s="1"/>
  <c r="AK14" i="51"/>
  <c r="AK36" i="51" s="1"/>
  <c r="AR10" i="104"/>
  <c r="AR31" i="104" s="1"/>
  <c r="AR10" i="105"/>
  <c r="AR31" i="105" s="1"/>
  <c r="AR10" i="88"/>
  <c r="AR31" i="88" s="1"/>
  <c r="AR11" i="87"/>
  <c r="AR33" i="87" s="1"/>
  <c r="AR11" i="102"/>
  <c r="AR33" i="102" s="1"/>
  <c r="AR11" i="51"/>
  <c r="AR33" i="51" s="1"/>
  <c r="AR11" i="103"/>
  <c r="AR33" i="103" s="1"/>
  <c r="AV21" i="8"/>
  <c r="AV19" i="104"/>
  <c r="AV40" i="104" s="1"/>
  <c r="AV19" i="105"/>
  <c r="AV40" i="105" s="1"/>
  <c r="AV19" i="88"/>
  <c r="AV40" i="88" s="1"/>
  <c r="AV20" i="87"/>
  <c r="AV42" i="87" s="1"/>
  <c r="AV20" i="103"/>
  <c r="AV42" i="103" s="1"/>
  <c r="AV20" i="51"/>
  <c r="AV42" i="51" s="1"/>
  <c r="AV20" i="102"/>
  <c r="AV42" i="102" s="1"/>
  <c r="Z13" i="104"/>
  <c r="Z34" i="104" s="1"/>
  <c r="Z13" i="105"/>
  <c r="Z34" i="105" s="1"/>
  <c r="Z13" i="88"/>
  <c r="Z34" i="88" s="1"/>
  <c r="Z14" i="87"/>
  <c r="Z36" i="87" s="1"/>
  <c r="Z14" i="102"/>
  <c r="Z36" i="102" s="1"/>
  <c r="Z14" i="51"/>
  <c r="Z36" i="51" s="1"/>
  <c r="Z14" i="103"/>
  <c r="Z36" i="103" s="1"/>
  <c r="AA16" i="104"/>
  <c r="AA37" i="104" s="1"/>
  <c r="AA16" i="105"/>
  <c r="AA37" i="105" s="1"/>
  <c r="AA16" i="88"/>
  <c r="AA37" i="88" s="1"/>
  <c r="AA17" i="87"/>
  <c r="AA39" i="87" s="1"/>
  <c r="AA17" i="102"/>
  <c r="AA39" i="102" s="1"/>
  <c r="AA17" i="103"/>
  <c r="AA39" i="103" s="1"/>
  <c r="AA17" i="51"/>
  <c r="AA39" i="51" s="1"/>
  <c r="AN10" i="104"/>
  <c r="AN31" i="104" s="1"/>
  <c r="AN10" i="105"/>
  <c r="AN31" i="105" s="1"/>
  <c r="AN10" i="88"/>
  <c r="AN31" i="88" s="1"/>
  <c r="AN11" i="87"/>
  <c r="AN33" i="87" s="1"/>
  <c r="AN11" i="102"/>
  <c r="AN33" i="102" s="1"/>
  <c r="AN11" i="103"/>
  <c r="AN33" i="103" s="1"/>
  <c r="AN11" i="51"/>
  <c r="AN33" i="51" s="1"/>
  <c r="AJ10" i="104"/>
  <c r="AJ31" i="104" s="1"/>
  <c r="AJ10" i="105"/>
  <c r="AJ31" i="105" s="1"/>
  <c r="AJ10" i="88"/>
  <c r="AJ31" i="88" s="1"/>
  <c r="AJ11" i="87"/>
  <c r="AJ33" i="87" s="1"/>
  <c r="AJ11" i="102"/>
  <c r="AJ33" i="102" s="1"/>
  <c r="AJ11" i="51"/>
  <c r="AJ33" i="51" s="1"/>
  <c r="AJ11" i="103"/>
  <c r="AJ33" i="103" s="1"/>
  <c r="AK21" i="8"/>
  <c r="AK19" i="104"/>
  <c r="AK40" i="104" s="1"/>
  <c r="AK19" i="105"/>
  <c r="AK40" i="105" s="1"/>
  <c r="AK19" i="88"/>
  <c r="AK40" i="88" s="1"/>
  <c r="AK20" i="87"/>
  <c r="AK42" i="87" s="1"/>
  <c r="AK20" i="102"/>
  <c r="AK42" i="102" s="1"/>
  <c r="AK20" i="103"/>
  <c r="AK42" i="103" s="1"/>
  <c r="AK20" i="51"/>
  <c r="AK42" i="51" s="1"/>
  <c r="AD21" i="8"/>
  <c r="AD19" i="104"/>
  <c r="AD40" i="104" s="1"/>
  <c r="AD19" i="105"/>
  <c r="AD40" i="105" s="1"/>
  <c r="AD19" i="88"/>
  <c r="AD40" i="88" s="1"/>
  <c r="AD20" i="87"/>
  <c r="AD42" i="87" s="1"/>
  <c r="AD20" i="102"/>
  <c r="AD42" i="102" s="1"/>
  <c r="AD20" i="51"/>
  <c r="AD42" i="51" s="1"/>
  <c r="AD20" i="103"/>
  <c r="AD42" i="103" s="1"/>
  <c r="AR16" i="104"/>
  <c r="AR37" i="104" s="1"/>
  <c r="AR16" i="105"/>
  <c r="AR37" i="105" s="1"/>
  <c r="AR16" i="88"/>
  <c r="AR37" i="88" s="1"/>
  <c r="AR17" i="87"/>
  <c r="AR39" i="87" s="1"/>
  <c r="AR17" i="102"/>
  <c r="AR39" i="102" s="1"/>
  <c r="AR17" i="103"/>
  <c r="AR39" i="103" s="1"/>
  <c r="AR17" i="51"/>
  <c r="AR39" i="51" s="1"/>
  <c r="AV13" i="104"/>
  <c r="AV34" i="104" s="1"/>
  <c r="AV13" i="105"/>
  <c r="AV34" i="105" s="1"/>
  <c r="AV13" i="88"/>
  <c r="AV34" i="88" s="1"/>
  <c r="AV14" i="87"/>
  <c r="AV36" i="87" s="1"/>
  <c r="AV14" i="102"/>
  <c r="AV36" i="102" s="1"/>
  <c r="AV14" i="103"/>
  <c r="AV36" i="103" s="1"/>
  <c r="AV14" i="51"/>
  <c r="AV36" i="51" s="1"/>
  <c r="AB16" i="104"/>
  <c r="AB37" i="104" s="1"/>
  <c r="AB16" i="105"/>
  <c r="AB37" i="105" s="1"/>
  <c r="AB16" i="88"/>
  <c r="AB37" i="88" s="1"/>
  <c r="AB17" i="87"/>
  <c r="AB39" i="87" s="1"/>
  <c r="AB17" i="103"/>
  <c r="AB39" i="103" s="1"/>
  <c r="AB17" i="51"/>
  <c r="AB39" i="51" s="1"/>
  <c r="AB17" i="102"/>
  <c r="AB39" i="102" s="1"/>
  <c r="Z21" i="8"/>
  <c r="Z19" i="104"/>
  <c r="Z40" i="104" s="1"/>
  <c r="Z19" i="105"/>
  <c r="Z40" i="105" s="1"/>
  <c r="Z19" i="88"/>
  <c r="Z40" i="88" s="1"/>
  <c r="Z20" i="87"/>
  <c r="Z42" i="87" s="1"/>
  <c r="Z20" i="102"/>
  <c r="Z42" i="102" s="1"/>
  <c r="Z20" i="103"/>
  <c r="Z42" i="103" s="1"/>
  <c r="Z20" i="51"/>
  <c r="Z42" i="51" s="1"/>
  <c r="AB19" i="104"/>
  <c r="AB40" i="104" s="1"/>
  <c r="AB19" i="105"/>
  <c r="AB40" i="105" s="1"/>
  <c r="AB19" i="88"/>
  <c r="AB40" i="88" s="1"/>
  <c r="AB20" i="87"/>
  <c r="AB42" i="87" s="1"/>
  <c r="AB20" i="102"/>
  <c r="AB42" i="102" s="1"/>
  <c r="AB21" i="8"/>
  <c r="AB20" i="103"/>
  <c r="AB42" i="103" s="1"/>
  <c r="AB20" i="51"/>
  <c r="AB42" i="51" s="1"/>
  <c r="AW13" i="104"/>
  <c r="AW34" i="104" s="1"/>
  <c r="AW13" i="105"/>
  <c r="AW34" i="105" s="1"/>
  <c r="AW13" i="88"/>
  <c r="AW34" i="88" s="1"/>
  <c r="AW14" i="87"/>
  <c r="AW36" i="87" s="1"/>
  <c r="AW14" i="102"/>
  <c r="AW36" i="102" s="1"/>
  <c r="AW14" i="103"/>
  <c r="AW36" i="103" s="1"/>
  <c r="AW14" i="51"/>
  <c r="AW36" i="51" s="1"/>
  <c r="AM13" i="104"/>
  <c r="AM34" i="104" s="1"/>
  <c r="AM13" i="105"/>
  <c r="AM34" i="105" s="1"/>
  <c r="AM14" i="87"/>
  <c r="AM36" i="87" s="1"/>
  <c r="AM13" i="88"/>
  <c r="AM34" i="88" s="1"/>
  <c r="AM14" i="102"/>
  <c r="AM36" i="102" s="1"/>
  <c r="AM14" i="103"/>
  <c r="AM36" i="103" s="1"/>
  <c r="AM14" i="51"/>
  <c r="AM36" i="51" s="1"/>
  <c r="AI21" i="8"/>
  <c r="AI19" i="104"/>
  <c r="AI40" i="104" s="1"/>
  <c r="AI19" i="105"/>
  <c r="AI40" i="105" s="1"/>
  <c r="AI19" i="88"/>
  <c r="AI40" i="88" s="1"/>
  <c r="AI20" i="87"/>
  <c r="AI42" i="87" s="1"/>
  <c r="AI20" i="102"/>
  <c r="AI42" i="102" s="1"/>
  <c r="AI20" i="103"/>
  <c r="AI42" i="103" s="1"/>
  <c r="AI20" i="51"/>
  <c r="AI42" i="51" s="1"/>
  <c r="AA21" i="8"/>
  <c r="AA19" i="104"/>
  <c r="AA40" i="104" s="1"/>
  <c r="AA19" i="105"/>
  <c r="AA40" i="105" s="1"/>
  <c r="AA19" i="88"/>
  <c r="AA40" i="88" s="1"/>
  <c r="AA20" i="87"/>
  <c r="AA42" i="87" s="1"/>
  <c r="AA20" i="102"/>
  <c r="AA42" i="102" s="1"/>
  <c r="AA20" i="103"/>
  <c r="AA42" i="103" s="1"/>
  <c r="AA20" i="51"/>
  <c r="AA42" i="51" s="1"/>
  <c r="AG13" i="104"/>
  <c r="AG34" i="104" s="1"/>
  <c r="AG13" i="105"/>
  <c r="AG34" i="105" s="1"/>
  <c r="AG13" i="88"/>
  <c r="AG34" i="88" s="1"/>
  <c r="AG14" i="87"/>
  <c r="AG36" i="87" s="1"/>
  <c r="AG14" i="102"/>
  <c r="AG36" i="102" s="1"/>
  <c r="AG14" i="103"/>
  <c r="AG36" i="103" s="1"/>
  <c r="AG14" i="51"/>
  <c r="AG36" i="51" s="1"/>
  <c r="AW16" i="104"/>
  <c r="AW37" i="104" s="1"/>
  <c r="AW16" i="88"/>
  <c r="AW37" i="88" s="1"/>
  <c r="AW16" i="105"/>
  <c r="AW37" i="105" s="1"/>
  <c r="AW17" i="87"/>
  <c r="AW39" i="87" s="1"/>
  <c r="AW17" i="102"/>
  <c r="AW39" i="102" s="1"/>
  <c r="AW17" i="103"/>
  <c r="AW39" i="103" s="1"/>
  <c r="AW17" i="51"/>
  <c r="AW39" i="51" s="1"/>
  <c r="AF10" i="104"/>
  <c r="AF31" i="104" s="1"/>
  <c r="AF10" i="105"/>
  <c r="AF31" i="105" s="1"/>
  <c r="AF10" i="88"/>
  <c r="AF31" i="88" s="1"/>
  <c r="AF11" i="87"/>
  <c r="AF33" i="87" s="1"/>
  <c r="AF11" i="103"/>
  <c r="AF33" i="103" s="1"/>
  <c r="AF11" i="102"/>
  <c r="AF33" i="102" s="1"/>
  <c r="AF11" i="51"/>
  <c r="AF33" i="51" s="1"/>
  <c r="AP16" i="104"/>
  <c r="AP37" i="104" s="1"/>
  <c r="AP16" i="105"/>
  <c r="AP37" i="105" s="1"/>
  <c r="AP16" i="88"/>
  <c r="AP37" i="88" s="1"/>
  <c r="AP17" i="87"/>
  <c r="AP39" i="87" s="1"/>
  <c r="AP17" i="102"/>
  <c r="AP39" i="102" s="1"/>
  <c r="AP17" i="51"/>
  <c r="AP39" i="51" s="1"/>
  <c r="AP17" i="103"/>
  <c r="AP39" i="103" s="1"/>
  <c r="AK16" i="104"/>
  <c r="AK37" i="104" s="1"/>
  <c r="AK16" i="105"/>
  <c r="AK37" i="105" s="1"/>
  <c r="AK16" i="88"/>
  <c r="AK37" i="88" s="1"/>
  <c r="AK17" i="87"/>
  <c r="AK39" i="87" s="1"/>
  <c r="AK17" i="102"/>
  <c r="AK39" i="102" s="1"/>
  <c r="AK17" i="103"/>
  <c r="AK39" i="103" s="1"/>
  <c r="AK17" i="51"/>
  <c r="AK39" i="51" s="1"/>
  <c r="AD16" i="104"/>
  <c r="AD37" i="104" s="1"/>
  <c r="AD16" i="105"/>
  <c r="AD37" i="105" s="1"/>
  <c r="AD16" i="88"/>
  <c r="AD37" i="88" s="1"/>
  <c r="AD17" i="87"/>
  <c r="AD39" i="87" s="1"/>
  <c r="AD17" i="102"/>
  <c r="AD39" i="102" s="1"/>
  <c r="AD17" i="103"/>
  <c r="AD39" i="103" s="1"/>
  <c r="AD17" i="51"/>
  <c r="AD39" i="51" s="1"/>
  <c r="AR13" i="104"/>
  <c r="AR34" i="104" s="1"/>
  <c r="AR13" i="105"/>
  <c r="AR34" i="105" s="1"/>
  <c r="AR13" i="88"/>
  <c r="AR34" i="88" s="1"/>
  <c r="AR14" i="87"/>
  <c r="AR36" i="87" s="1"/>
  <c r="AR14" i="102"/>
  <c r="AR36" i="102" s="1"/>
  <c r="AR14" i="103"/>
  <c r="AR36" i="103" s="1"/>
  <c r="AR14" i="51"/>
  <c r="AR36" i="51" s="1"/>
  <c r="AO19" i="104"/>
  <c r="AO40" i="104" s="1"/>
  <c r="AO19" i="105"/>
  <c r="AO40" i="105" s="1"/>
  <c r="AO19" i="88"/>
  <c r="AO40" i="88" s="1"/>
  <c r="AO20" i="87"/>
  <c r="AO42" i="87" s="1"/>
  <c r="AO20" i="102"/>
  <c r="AO42" i="102" s="1"/>
  <c r="AO20" i="103"/>
  <c r="AO42" i="103" s="1"/>
  <c r="AO20" i="51"/>
  <c r="AO42" i="51" s="1"/>
  <c r="AO21" i="8"/>
  <c r="BB13" i="104"/>
  <c r="BB34" i="104" s="1"/>
  <c r="BB13" i="105"/>
  <c r="BB34" i="105" s="1"/>
  <c r="BB13" i="88"/>
  <c r="BB34" i="88" s="1"/>
  <c r="BB14" i="87"/>
  <c r="BB36" i="87" s="1"/>
  <c r="BB14" i="102"/>
  <c r="BB36" i="102" s="1"/>
  <c r="BB14" i="51"/>
  <c r="BB36" i="51" s="1"/>
  <c r="BB14" i="103"/>
  <c r="BB36" i="103" s="1"/>
  <c r="AB10" i="104"/>
  <c r="AB31" i="104" s="1"/>
  <c r="AB10" i="105"/>
  <c r="AB31" i="105" s="1"/>
  <c r="AB10" i="88"/>
  <c r="AB31" i="88" s="1"/>
  <c r="AB11" i="87"/>
  <c r="AB33" i="87" s="1"/>
  <c r="AB11" i="102"/>
  <c r="AB33" i="102" s="1"/>
  <c r="AB11" i="103"/>
  <c r="AB33" i="103" s="1"/>
  <c r="AB11" i="51"/>
  <c r="AB33" i="51" s="1"/>
  <c r="AE10" i="104"/>
  <c r="AE31" i="104" s="1"/>
  <c r="AE10" i="105"/>
  <c r="AE31" i="105" s="1"/>
  <c r="AE10" i="88"/>
  <c r="AE31" i="88" s="1"/>
  <c r="AE11" i="87"/>
  <c r="AE33" i="87" s="1"/>
  <c r="AE11" i="102"/>
  <c r="AE33" i="102" s="1"/>
  <c r="AE11" i="51"/>
  <c r="AE33" i="51" s="1"/>
  <c r="AE11" i="103"/>
  <c r="AE33" i="103" s="1"/>
  <c r="BD13" i="104"/>
  <c r="BD34" i="104" s="1"/>
  <c r="BD13" i="105"/>
  <c r="BD34" i="105" s="1"/>
  <c r="BD13" i="88"/>
  <c r="BD34" i="88" s="1"/>
  <c r="BD14" i="87"/>
  <c r="BD36" i="87" s="1"/>
  <c r="BD14" i="102"/>
  <c r="BD36" i="102" s="1"/>
  <c r="BD14" i="103"/>
  <c r="BD36" i="103" s="1"/>
  <c r="BD14" i="51"/>
  <c r="BD36" i="51" s="1"/>
  <c r="AZ16" i="104"/>
  <c r="AZ37" i="104" s="1"/>
  <c r="AZ16" i="105"/>
  <c r="AZ37" i="105" s="1"/>
  <c r="AZ16" i="88"/>
  <c r="AZ37" i="88" s="1"/>
  <c r="AZ17" i="87"/>
  <c r="AZ39" i="87" s="1"/>
  <c r="AZ17" i="102"/>
  <c r="AZ39" i="102" s="1"/>
  <c r="AZ17" i="51"/>
  <c r="AZ39" i="51" s="1"/>
  <c r="AZ17" i="103"/>
  <c r="AZ39" i="103" s="1"/>
  <c r="AS10" i="104"/>
  <c r="AS31" i="104" s="1"/>
  <c r="AS10" i="105"/>
  <c r="AS31" i="105" s="1"/>
  <c r="AS10" i="88"/>
  <c r="AS31" i="88" s="1"/>
  <c r="AS11" i="87"/>
  <c r="AS33" i="87" s="1"/>
  <c r="AS11" i="102"/>
  <c r="AS33" i="102" s="1"/>
  <c r="AS11" i="103"/>
  <c r="AS33" i="103" s="1"/>
  <c r="AS11" i="51"/>
  <c r="AS33" i="51" s="1"/>
  <c r="AJ13" i="104"/>
  <c r="AJ34" i="104" s="1"/>
  <c r="AJ13" i="105"/>
  <c r="AJ34" i="105" s="1"/>
  <c r="AJ13" i="88"/>
  <c r="AJ34" i="88" s="1"/>
  <c r="AJ14" i="87"/>
  <c r="AJ36" i="87" s="1"/>
  <c r="AJ14" i="102"/>
  <c r="AJ36" i="102" s="1"/>
  <c r="AJ14" i="51"/>
  <c r="AJ36" i="51" s="1"/>
  <c r="AJ14" i="103"/>
  <c r="AJ36" i="103" s="1"/>
  <c r="X16" i="104"/>
  <c r="X37" i="104" s="1"/>
  <c r="X16" i="105"/>
  <c r="X37" i="105" s="1"/>
  <c r="X16" i="88"/>
  <c r="X37" i="88" s="1"/>
  <c r="X17" i="87"/>
  <c r="X39" i="87" s="1"/>
  <c r="X17" i="102"/>
  <c r="X39" i="102" s="1"/>
  <c r="X17" i="51"/>
  <c r="X39" i="51" s="1"/>
  <c r="X17" i="103"/>
  <c r="X39" i="103" s="1"/>
  <c r="AA10" i="104"/>
  <c r="AA31" i="104" s="1"/>
  <c r="AA10" i="105"/>
  <c r="AA31" i="105" s="1"/>
  <c r="AA10" i="88"/>
  <c r="AA31" i="88" s="1"/>
  <c r="AA11" i="87"/>
  <c r="AA33" i="87" s="1"/>
  <c r="AA11" i="102"/>
  <c r="AA33" i="102" s="1"/>
  <c r="AA11" i="103"/>
  <c r="AA33" i="103" s="1"/>
  <c r="AA11" i="51"/>
  <c r="AA33" i="51" s="1"/>
  <c r="BD16" i="104"/>
  <c r="BD37" i="104" s="1"/>
  <c r="BD16" i="105"/>
  <c r="BD37" i="105" s="1"/>
  <c r="BD16" i="88"/>
  <c r="BD37" i="88" s="1"/>
  <c r="BD17" i="87"/>
  <c r="BD39" i="87" s="1"/>
  <c r="BD17" i="102"/>
  <c r="BD39" i="102" s="1"/>
  <c r="BD17" i="51"/>
  <c r="BD39" i="51" s="1"/>
  <c r="BD17" i="103"/>
  <c r="BD39" i="103" s="1"/>
  <c r="AE19" i="104"/>
  <c r="AE40" i="104" s="1"/>
  <c r="AE19" i="105"/>
  <c r="AE40" i="105" s="1"/>
  <c r="AE20" i="87"/>
  <c r="AE42" i="87" s="1"/>
  <c r="AE19" i="88"/>
  <c r="AE40" i="88" s="1"/>
  <c r="AE20" i="102"/>
  <c r="AE42" i="102" s="1"/>
  <c r="AE20" i="103"/>
  <c r="AE42" i="103" s="1"/>
  <c r="AE20" i="51"/>
  <c r="AE42" i="51" s="1"/>
  <c r="X19" i="104"/>
  <c r="X40" i="104" s="1"/>
  <c r="X19" i="105"/>
  <c r="X40" i="105" s="1"/>
  <c r="X19" i="88"/>
  <c r="X40" i="88" s="1"/>
  <c r="X20" i="87"/>
  <c r="X42" i="87" s="1"/>
  <c r="X20" i="102"/>
  <c r="X42" i="102" s="1"/>
  <c r="X20" i="103"/>
  <c r="X42" i="103" s="1"/>
  <c r="X20" i="51"/>
  <c r="X42" i="51" s="1"/>
  <c r="X13" i="104"/>
  <c r="X34" i="104" s="1"/>
  <c r="X13" i="105"/>
  <c r="X34" i="105" s="1"/>
  <c r="X13" i="88"/>
  <c r="X34" i="88" s="1"/>
  <c r="X14" i="87"/>
  <c r="X36" i="87" s="1"/>
  <c r="X14" i="102"/>
  <c r="X36" i="102" s="1"/>
  <c r="X14" i="103"/>
  <c r="X36" i="103" s="1"/>
  <c r="X14" i="51"/>
  <c r="X36" i="51" s="1"/>
  <c r="BB19" i="104"/>
  <c r="BB40" i="104" s="1"/>
  <c r="BB19" i="105"/>
  <c r="BB40" i="105" s="1"/>
  <c r="BB19" i="88"/>
  <c r="BB40" i="88" s="1"/>
  <c r="BB20" i="87"/>
  <c r="BB42" i="87" s="1"/>
  <c r="BB20" i="102"/>
  <c r="BB42" i="102" s="1"/>
  <c r="BB20" i="103"/>
  <c r="BB42" i="103" s="1"/>
  <c r="BB20" i="51"/>
  <c r="BB42" i="51" s="1"/>
  <c r="BB16" i="104"/>
  <c r="BB37" i="104" s="1"/>
  <c r="BB16" i="105"/>
  <c r="BB37" i="105" s="1"/>
  <c r="BB16" i="88"/>
  <c r="BB37" i="88" s="1"/>
  <c r="BB17" i="87"/>
  <c r="BB39" i="87" s="1"/>
  <c r="BB17" i="102"/>
  <c r="BB39" i="102" s="1"/>
  <c r="BB17" i="103"/>
  <c r="BB39" i="103" s="1"/>
  <c r="BB17" i="51"/>
  <c r="BB39" i="51" s="1"/>
  <c r="AC10" i="104"/>
  <c r="AC31" i="104" s="1"/>
  <c r="AC10" i="105"/>
  <c r="AC31" i="105" s="1"/>
  <c r="AC10" i="88"/>
  <c r="AC31" i="88" s="1"/>
  <c r="AC11" i="87"/>
  <c r="AC33" i="87" s="1"/>
  <c r="AC11" i="102"/>
  <c r="AC33" i="102" s="1"/>
  <c r="AC11" i="103"/>
  <c r="AC33" i="103" s="1"/>
  <c r="AC11" i="51"/>
  <c r="AC33" i="51" s="1"/>
  <c r="BA19" i="104"/>
  <c r="BA40" i="104" s="1"/>
  <c r="BA19" i="88"/>
  <c r="BA40" i="88" s="1"/>
  <c r="BA19" i="105"/>
  <c r="BA40" i="105" s="1"/>
  <c r="BA20" i="87"/>
  <c r="BA42" i="87" s="1"/>
  <c r="BA20" i="102"/>
  <c r="BA42" i="102" s="1"/>
  <c r="BA20" i="103"/>
  <c r="BA42" i="103" s="1"/>
  <c r="BA20" i="51"/>
  <c r="BA42" i="51" s="1"/>
  <c r="BD10" i="104"/>
  <c r="BD31" i="104" s="1"/>
  <c r="BD10" i="105"/>
  <c r="BD31" i="105" s="1"/>
  <c r="BD10" i="88"/>
  <c r="BD31" i="88" s="1"/>
  <c r="BD11" i="87"/>
  <c r="BD33" i="87" s="1"/>
  <c r="BD11" i="102"/>
  <c r="BD33" i="102" s="1"/>
  <c r="BD11" i="103"/>
  <c r="BD33" i="103" s="1"/>
  <c r="BD11" i="51"/>
  <c r="BD33" i="51" s="1"/>
  <c r="AZ10" i="104"/>
  <c r="AZ31" i="104" s="1"/>
  <c r="AZ10" i="105"/>
  <c r="AZ31" i="105" s="1"/>
  <c r="AZ10" i="88"/>
  <c r="AZ31" i="88" s="1"/>
  <c r="AZ11" i="87"/>
  <c r="AZ33" i="87" s="1"/>
  <c r="AZ11" i="51"/>
  <c r="AZ33" i="51" s="1"/>
  <c r="AZ11" i="102"/>
  <c r="AZ33" i="102" s="1"/>
  <c r="AZ11" i="103"/>
  <c r="AZ33" i="103" s="1"/>
  <c r="AY10" i="104"/>
  <c r="AY31" i="104" s="1"/>
  <c r="AY10" i="105"/>
  <c r="AY31" i="105" s="1"/>
  <c r="AY10" i="88"/>
  <c r="AY31" i="88" s="1"/>
  <c r="AY11" i="87"/>
  <c r="AY33" i="87" s="1"/>
  <c r="AY11" i="102"/>
  <c r="AY33" i="102" s="1"/>
  <c r="AY11" i="51"/>
  <c r="AY33" i="51" s="1"/>
  <c r="AY11" i="103"/>
  <c r="AY33" i="103" s="1"/>
  <c r="BD19" i="104"/>
  <c r="BD40" i="104" s="1"/>
  <c r="BD19" i="105"/>
  <c r="BD40" i="105" s="1"/>
  <c r="BD19" i="88"/>
  <c r="BD40" i="88" s="1"/>
  <c r="BD20" i="87"/>
  <c r="BD42" i="87" s="1"/>
  <c r="BD20" i="102"/>
  <c r="BD42" i="102" s="1"/>
  <c r="BD20" i="103"/>
  <c r="BD42" i="103" s="1"/>
  <c r="BD20" i="51"/>
  <c r="BD42" i="51" s="1"/>
  <c r="AB13" i="104"/>
  <c r="AB34" i="104" s="1"/>
  <c r="AB13" i="105"/>
  <c r="AB34" i="105" s="1"/>
  <c r="AB13" i="88"/>
  <c r="AB34" i="88" s="1"/>
  <c r="AB14" i="87"/>
  <c r="AB36" i="87" s="1"/>
  <c r="AB14" i="102"/>
  <c r="AB36" i="102" s="1"/>
  <c r="AB14" i="103"/>
  <c r="AB36" i="103" s="1"/>
  <c r="AB14" i="51"/>
  <c r="AB36" i="51" s="1"/>
  <c r="AL21" i="8"/>
  <c r="AL19" i="104"/>
  <c r="AL40" i="104" s="1"/>
  <c r="AL19" i="105"/>
  <c r="AL40" i="105" s="1"/>
  <c r="AL19" i="88"/>
  <c r="AL40" i="88" s="1"/>
  <c r="AL20" i="87"/>
  <c r="AL42" i="87" s="1"/>
  <c r="AL20" i="102"/>
  <c r="AL42" i="102" s="1"/>
  <c r="AL20" i="103"/>
  <c r="AL42" i="103" s="1"/>
  <c r="AL20" i="51"/>
  <c r="AL42" i="51" s="1"/>
  <c r="AT13" i="104"/>
  <c r="AT34" i="104" s="1"/>
  <c r="AT13" i="105"/>
  <c r="AT34" i="105" s="1"/>
  <c r="AT13" i="88"/>
  <c r="AT34" i="88" s="1"/>
  <c r="AT14" i="87"/>
  <c r="AT36" i="87" s="1"/>
  <c r="AT14" i="102"/>
  <c r="AT36" i="102" s="1"/>
  <c r="AT14" i="103"/>
  <c r="AT36" i="103" s="1"/>
  <c r="AT14" i="51"/>
  <c r="AT36" i="51" s="1"/>
  <c r="AT10" i="104"/>
  <c r="AT31" i="104" s="1"/>
  <c r="AT10" i="105"/>
  <c r="AT31" i="105" s="1"/>
  <c r="AT10" i="88"/>
  <c r="AT31" i="88" s="1"/>
  <c r="AT11" i="87"/>
  <c r="AT33" i="87" s="1"/>
  <c r="AT11" i="102"/>
  <c r="AT33" i="102" s="1"/>
  <c r="AT11" i="103"/>
  <c r="AT33" i="103" s="1"/>
  <c r="AT11" i="51"/>
  <c r="AT33" i="51" s="1"/>
  <c r="Y13" i="104"/>
  <c r="Y34" i="104" s="1"/>
  <c r="Y13" i="105"/>
  <c r="Y34" i="105" s="1"/>
  <c r="Y13" i="88"/>
  <c r="Y34" i="88" s="1"/>
  <c r="Y14" i="87"/>
  <c r="Y36" i="87" s="1"/>
  <c r="Y14" i="102"/>
  <c r="Y36" i="102" s="1"/>
  <c r="Y14" i="103"/>
  <c r="Y36" i="103" s="1"/>
  <c r="Y14" i="51"/>
  <c r="Y36" i="51" s="1"/>
  <c r="AC16" i="104"/>
  <c r="AC37" i="104" s="1"/>
  <c r="AC16" i="105"/>
  <c r="AC37" i="105" s="1"/>
  <c r="AC16" i="88"/>
  <c r="AC37" i="88" s="1"/>
  <c r="AC17" i="87"/>
  <c r="AC39" i="87" s="1"/>
  <c r="AC17" i="102"/>
  <c r="AC39" i="102" s="1"/>
  <c r="AC17" i="103"/>
  <c r="AC39" i="103" s="1"/>
  <c r="AC17" i="51"/>
  <c r="AC39" i="51" s="1"/>
  <c r="AU13" i="104"/>
  <c r="AU34" i="104" s="1"/>
  <c r="AU13" i="105"/>
  <c r="AU34" i="105" s="1"/>
  <c r="AU13" i="88"/>
  <c r="AU34" i="88" s="1"/>
  <c r="AU14" i="87"/>
  <c r="AU36" i="87" s="1"/>
  <c r="AU14" i="102"/>
  <c r="AU36" i="102" s="1"/>
  <c r="AU14" i="51"/>
  <c r="AU36" i="51" s="1"/>
  <c r="AU14" i="103"/>
  <c r="AU36" i="103" s="1"/>
  <c r="AS19" i="104"/>
  <c r="AS40" i="104" s="1"/>
  <c r="AS19" i="105"/>
  <c r="AS40" i="105" s="1"/>
  <c r="AS19" i="88"/>
  <c r="AS40" i="88" s="1"/>
  <c r="AS20" i="87"/>
  <c r="AS42" i="87" s="1"/>
  <c r="AS20" i="102"/>
  <c r="AS42" i="102" s="1"/>
  <c r="AS20" i="103"/>
  <c r="AS42" i="103" s="1"/>
  <c r="AS20" i="51"/>
  <c r="AS42" i="51" s="1"/>
  <c r="AS21" i="8"/>
  <c r="AV16" i="104"/>
  <c r="AV37" i="104" s="1"/>
  <c r="AV16" i="105"/>
  <c r="AV37" i="105" s="1"/>
  <c r="AV16" i="88"/>
  <c r="AV37" i="88" s="1"/>
  <c r="AV17" i="87"/>
  <c r="AV39" i="87" s="1"/>
  <c r="AV17" i="102"/>
  <c r="AV39" i="102" s="1"/>
  <c r="AV17" i="103"/>
  <c r="AV39" i="103" s="1"/>
  <c r="AV17" i="51"/>
  <c r="AV39" i="51" s="1"/>
  <c r="AG10" i="104"/>
  <c r="AG31" i="104" s="1"/>
  <c r="AG10" i="105"/>
  <c r="AG31" i="105" s="1"/>
  <c r="AG10" i="88"/>
  <c r="AG31" i="88" s="1"/>
  <c r="AG11" i="87"/>
  <c r="AG33" i="87" s="1"/>
  <c r="AG11" i="102"/>
  <c r="AG33" i="102" s="1"/>
  <c r="AG11" i="103"/>
  <c r="AG33" i="103" s="1"/>
  <c r="AG11" i="51"/>
  <c r="AG33" i="51" s="1"/>
  <c r="AT21" i="8"/>
  <c r="AT19" i="104"/>
  <c r="AT40" i="104" s="1"/>
  <c r="AT19" i="105"/>
  <c r="AT40" i="105" s="1"/>
  <c r="AT19" i="88"/>
  <c r="AT40" i="88" s="1"/>
  <c r="AT20" i="87"/>
  <c r="AT42" i="87" s="1"/>
  <c r="AT20" i="102"/>
  <c r="AT42" i="102" s="1"/>
  <c r="AT20" i="103"/>
  <c r="AT42" i="103" s="1"/>
  <c r="AT20" i="51"/>
  <c r="AT42" i="51" s="1"/>
  <c r="Y16" i="104"/>
  <c r="Y37" i="104" s="1"/>
  <c r="Y16" i="105"/>
  <c r="Y37" i="105" s="1"/>
  <c r="Y16" i="88"/>
  <c r="Y37" i="88" s="1"/>
  <c r="Y17" i="87"/>
  <c r="Y39" i="87" s="1"/>
  <c r="Y17" i="102"/>
  <c r="Y39" i="102" s="1"/>
  <c r="Y17" i="103"/>
  <c r="Y39" i="103" s="1"/>
  <c r="Y17" i="51"/>
  <c r="Y39" i="51" s="1"/>
  <c r="AP13" i="104"/>
  <c r="AP34" i="104" s="1"/>
  <c r="AP13" i="105"/>
  <c r="AP34" i="105" s="1"/>
  <c r="AP13" i="88"/>
  <c r="AP34" i="88" s="1"/>
  <c r="AP14" i="87"/>
  <c r="AP36" i="87" s="1"/>
  <c r="AP14" i="102"/>
  <c r="AP36" i="102" s="1"/>
  <c r="AP14" i="103"/>
  <c r="AP36" i="103" s="1"/>
  <c r="AP14" i="51"/>
  <c r="AP36" i="51" s="1"/>
  <c r="AU21" i="8"/>
  <c r="AU19" i="104"/>
  <c r="AU40" i="104" s="1"/>
  <c r="AU19" i="105"/>
  <c r="AU40" i="105" s="1"/>
  <c r="AU19" i="88"/>
  <c r="AU40" i="88" s="1"/>
  <c r="AU20" i="87"/>
  <c r="AU42" i="87" s="1"/>
  <c r="AU20" i="102"/>
  <c r="AU42" i="102" s="1"/>
  <c r="AU20" i="103"/>
  <c r="AU42" i="103" s="1"/>
  <c r="AU20" i="51"/>
  <c r="AU42" i="51" s="1"/>
  <c r="AK10" i="104"/>
  <c r="AK31" i="104" s="1"/>
  <c r="AK10" i="105"/>
  <c r="AK31" i="105" s="1"/>
  <c r="AK10" i="88"/>
  <c r="AK31" i="88" s="1"/>
  <c r="AK11" i="87"/>
  <c r="AK33" i="87" s="1"/>
  <c r="AK11" i="102"/>
  <c r="AK33" i="102" s="1"/>
  <c r="AK11" i="103"/>
  <c r="AK33" i="103" s="1"/>
  <c r="AK11" i="51"/>
  <c r="AK33" i="51" s="1"/>
  <c r="AR21" i="8"/>
  <c r="AR19" i="104"/>
  <c r="AR40" i="104" s="1"/>
  <c r="AR19" i="105"/>
  <c r="AR40" i="105" s="1"/>
  <c r="AR19" i="88"/>
  <c r="AR40" i="88" s="1"/>
  <c r="AR20" i="87"/>
  <c r="AR42" i="87" s="1"/>
  <c r="AR20" i="102"/>
  <c r="AR42" i="102" s="1"/>
  <c r="AR20" i="51"/>
  <c r="AR42" i="51" s="1"/>
  <c r="AR20" i="103"/>
  <c r="AR42" i="103" s="1"/>
  <c r="AV10" i="104"/>
  <c r="AV31" i="104" s="1"/>
  <c r="AV10" i="105"/>
  <c r="AV31" i="105" s="1"/>
  <c r="AV10" i="88"/>
  <c r="AV31" i="88" s="1"/>
  <c r="AV11" i="87"/>
  <c r="AV33" i="87" s="1"/>
  <c r="AV11" i="103"/>
  <c r="AV33" i="103" s="1"/>
  <c r="AV11" i="102"/>
  <c r="AV33" i="102" s="1"/>
  <c r="AV11" i="51"/>
  <c r="AV33" i="51" s="1"/>
  <c r="AO13" i="104"/>
  <c r="AO34" i="104" s="1"/>
  <c r="AO13" i="105"/>
  <c r="AO34" i="105" s="1"/>
  <c r="AO13" i="88"/>
  <c r="AO34" i="88" s="1"/>
  <c r="AO14" i="87"/>
  <c r="AO36" i="87" s="1"/>
  <c r="AO14" i="102"/>
  <c r="AO36" i="102" s="1"/>
  <c r="AO14" i="103"/>
  <c r="AO36" i="103" s="1"/>
  <c r="AO14" i="51"/>
  <c r="AO36" i="51" s="1"/>
  <c r="AC19" i="104"/>
  <c r="AC40" i="104" s="1"/>
  <c r="AC19" i="105"/>
  <c r="AC40" i="105" s="1"/>
  <c r="AC19" i="88"/>
  <c r="AC40" i="88" s="1"/>
  <c r="AC20" i="87"/>
  <c r="AC42" i="87" s="1"/>
  <c r="AC20" i="102"/>
  <c r="AC42" i="102" s="1"/>
  <c r="AC20" i="103"/>
  <c r="AC42" i="103" s="1"/>
  <c r="AC20" i="51"/>
  <c r="AC42" i="51" s="1"/>
  <c r="AC21" i="8"/>
  <c r="BC21" i="8"/>
  <c r="AZ21" i="8"/>
  <c r="AE21" i="8"/>
  <c r="BD21" i="8"/>
  <c r="BA21" i="8"/>
  <c r="AY21" i="8"/>
  <c r="X21" i="8"/>
  <c r="AX21" i="8"/>
  <c r="BB21" i="8"/>
  <c r="AX20" i="104" l="1"/>
  <c r="AX41" i="104" s="1"/>
  <c r="AX20" i="105"/>
  <c r="AX41" i="105" s="1"/>
  <c r="AX20" i="88"/>
  <c r="AX41" i="88" s="1"/>
  <c r="AX21" i="87"/>
  <c r="AX43" i="87" s="1"/>
  <c r="AX21" i="102"/>
  <c r="AX43" i="102" s="1"/>
  <c r="AX21" i="51"/>
  <c r="AX43" i="51" s="1"/>
  <c r="AX21" i="103"/>
  <c r="AX43" i="103" s="1"/>
  <c r="BD20" i="104"/>
  <c r="BD41" i="104" s="1"/>
  <c r="BD20" i="105"/>
  <c r="BD41" i="105" s="1"/>
  <c r="BD20" i="88"/>
  <c r="BD41" i="88" s="1"/>
  <c r="BD21" i="87"/>
  <c r="BD43" i="87" s="1"/>
  <c r="BD21" i="102"/>
  <c r="BD43" i="102" s="1"/>
  <c r="BD21" i="103"/>
  <c r="BD43" i="103" s="1"/>
  <c r="BD21" i="51"/>
  <c r="BD43" i="51" s="1"/>
  <c r="X20" i="104"/>
  <c r="X41" i="104" s="1"/>
  <c r="X20" i="105"/>
  <c r="X41" i="105" s="1"/>
  <c r="X20" i="88"/>
  <c r="X41" i="88" s="1"/>
  <c r="X21" i="87"/>
  <c r="X43" i="87" s="1"/>
  <c r="X21" i="102"/>
  <c r="X43" i="102" s="1"/>
  <c r="X21" i="103"/>
  <c r="X43" i="103" s="1"/>
  <c r="X21" i="51"/>
  <c r="X43" i="51" s="1"/>
  <c r="AE20" i="104"/>
  <c r="AE41" i="104" s="1"/>
  <c r="AE20" i="105"/>
  <c r="AE41" i="105" s="1"/>
  <c r="AE20" i="88"/>
  <c r="AE41" i="88" s="1"/>
  <c r="AE21" i="87"/>
  <c r="AE43" i="87" s="1"/>
  <c r="AE21" i="102"/>
  <c r="AE43" i="102" s="1"/>
  <c r="AE21" i="103"/>
  <c r="AE43" i="103" s="1"/>
  <c r="AE21" i="51"/>
  <c r="AE43" i="51" s="1"/>
  <c r="AC22" i="8"/>
  <c r="AC20" i="104"/>
  <c r="AC41" i="104" s="1"/>
  <c r="AC20" i="105"/>
  <c r="AC41" i="105" s="1"/>
  <c r="AC20" i="88"/>
  <c r="AC41" i="88" s="1"/>
  <c r="AC21" i="87"/>
  <c r="AC43" i="87" s="1"/>
  <c r="AC21" i="102"/>
  <c r="AC43" i="102" s="1"/>
  <c r="AC21" i="51"/>
  <c r="AC43" i="51" s="1"/>
  <c r="AC21" i="103"/>
  <c r="AC43" i="103" s="1"/>
  <c r="AU22" i="8"/>
  <c r="AU20" i="104"/>
  <c r="AU41" i="104" s="1"/>
  <c r="AU20" i="105"/>
  <c r="AU41" i="105" s="1"/>
  <c r="AU20" i="88"/>
  <c r="AU41" i="88" s="1"/>
  <c r="AU21" i="87"/>
  <c r="AU43" i="87" s="1"/>
  <c r="AU21" i="102"/>
  <c r="AU43" i="102" s="1"/>
  <c r="AU21" i="103"/>
  <c r="AU43" i="103" s="1"/>
  <c r="AU21" i="51"/>
  <c r="AU43" i="51" s="1"/>
  <c r="Z22" i="8"/>
  <c r="Z20" i="104"/>
  <c r="Z41" i="104" s="1"/>
  <c r="Z20" i="105"/>
  <c r="Z41" i="105" s="1"/>
  <c r="Z20" i="88"/>
  <c r="Z41" i="88" s="1"/>
  <c r="Z21" i="87"/>
  <c r="Z43" i="87" s="1"/>
  <c r="Z21" i="103"/>
  <c r="Z43" i="103" s="1"/>
  <c r="Z21" i="51"/>
  <c r="Z43" i="51" s="1"/>
  <c r="Z21" i="102"/>
  <c r="Z43" i="102" s="1"/>
  <c r="AG22" i="8"/>
  <c r="AG20" i="104"/>
  <c r="AG41" i="104" s="1"/>
  <c r="AG20" i="105"/>
  <c r="AG41" i="105" s="1"/>
  <c r="AG20" i="88"/>
  <c r="AG41" i="88" s="1"/>
  <c r="AG21" i="87"/>
  <c r="AG43" i="87" s="1"/>
  <c r="AG21" i="102"/>
  <c r="AG43" i="102" s="1"/>
  <c r="AG21" i="103"/>
  <c r="AG43" i="103" s="1"/>
  <c r="AG21" i="51"/>
  <c r="AG43" i="51" s="1"/>
  <c r="AP22" i="8"/>
  <c r="AP20" i="104"/>
  <c r="AP41" i="104" s="1"/>
  <c r="AP20" i="105"/>
  <c r="AP41" i="105" s="1"/>
  <c r="AP20" i="88"/>
  <c r="AP41" i="88" s="1"/>
  <c r="AP21" i="87"/>
  <c r="AP43" i="87" s="1"/>
  <c r="AP21" i="102"/>
  <c r="AP43" i="102" s="1"/>
  <c r="AP21" i="103"/>
  <c r="AP43" i="103" s="1"/>
  <c r="AP21" i="51"/>
  <c r="AP43" i="51" s="1"/>
  <c r="Y22" i="8"/>
  <c r="Y20" i="104"/>
  <c r="Y41" i="104" s="1"/>
  <c r="Y20" i="105"/>
  <c r="Y41" i="105" s="1"/>
  <c r="Y21" i="87"/>
  <c r="Y43" i="87" s="1"/>
  <c r="Y20" i="88"/>
  <c r="Y41" i="88" s="1"/>
  <c r="Y21" i="102"/>
  <c r="Y43" i="102" s="1"/>
  <c r="Y21" i="103"/>
  <c r="Y43" i="103" s="1"/>
  <c r="Y21" i="51"/>
  <c r="Y43" i="51" s="1"/>
  <c r="AJ22" i="8"/>
  <c r="AJ20" i="104"/>
  <c r="AJ41" i="104" s="1"/>
  <c r="AJ20" i="105"/>
  <c r="AJ41" i="105" s="1"/>
  <c r="AJ20" i="88"/>
  <c r="AJ41" i="88" s="1"/>
  <c r="AJ21" i="87"/>
  <c r="AJ43" i="87" s="1"/>
  <c r="AJ21" i="102"/>
  <c r="AJ43" i="102" s="1"/>
  <c r="AJ21" i="103"/>
  <c r="AJ43" i="103" s="1"/>
  <c r="AJ21" i="51"/>
  <c r="AJ43" i="51" s="1"/>
  <c r="AL22" i="8"/>
  <c r="AL20" i="104"/>
  <c r="AL41" i="104" s="1"/>
  <c r="AL20" i="105"/>
  <c r="AL41" i="105" s="1"/>
  <c r="AL20" i="88"/>
  <c r="AL41" i="88" s="1"/>
  <c r="AL21" i="87"/>
  <c r="AL43" i="87" s="1"/>
  <c r="AL21" i="102"/>
  <c r="AL43" i="102" s="1"/>
  <c r="AL21" i="103"/>
  <c r="AL43" i="103" s="1"/>
  <c r="AL21" i="51"/>
  <c r="AL43" i="51" s="1"/>
  <c r="AB20" i="104"/>
  <c r="AB41" i="104" s="1"/>
  <c r="AB20" i="105"/>
  <c r="AB41" i="105" s="1"/>
  <c r="AB20" i="88"/>
  <c r="AB41" i="88" s="1"/>
  <c r="AB21" i="87"/>
  <c r="AB43" i="87" s="1"/>
  <c r="AB21" i="102"/>
  <c r="AB43" i="102" s="1"/>
  <c r="AB21" i="51"/>
  <c r="AB43" i="51" s="1"/>
  <c r="AB21" i="103"/>
  <c r="AB43" i="103" s="1"/>
  <c r="AB22" i="8"/>
  <c r="AY20" i="104"/>
  <c r="AY41" i="104" s="1"/>
  <c r="AY20" i="105"/>
  <c r="AY41" i="105" s="1"/>
  <c r="AY20" i="88"/>
  <c r="AY41" i="88" s="1"/>
  <c r="AY21" i="87"/>
  <c r="AY43" i="87" s="1"/>
  <c r="AY21" i="102"/>
  <c r="AY43" i="102" s="1"/>
  <c r="AY21" i="103"/>
  <c r="AY43" i="103" s="1"/>
  <c r="AY21" i="51"/>
  <c r="AY43" i="51" s="1"/>
  <c r="AZ20" i="104"/>
  <c r="AZ41" i="104" s="1"/>
  <c r="AZ20" i="105"/>
  <c r="AZ41" i="105" s="1"/>
  <c r="AZ20" i="88"/>
  <c r="AZ41" i="88" s="1"/>
  <c r="AZ21" i="87"/>
  <c r="AZ43" i="87" s="1"/>
  <c r="AZ21" i="102"/>
  <c r="AZ43" i="102" s="1"/>
  <c r="AZ21" i="103"/>
  <c r="AZ43" i="103" s="1"/>
  <c r="AZ21" i="51"/>
  <c r="AZ43" i="51" s="1"/>
  <c r="AR22" i="8"/>
  <c r="AR20" i="104"/>
  <c r="AR41" i="104" s="1"/>
  <c r="AR20" i="105"/>
  <c r="AR41" i="105" s="1"/>
  <c r="AR20" i="88"/>
  <c r="AR41" i="88" s="1"/>
  <c r="AR21" i="87"/>
  <c r="AR43" i="87" s="1"/>
  <c r="AR21" i="102"/>
  <c r="AR43" i="102" s="1"/>
  <c r="AR21" i="51"/>
  <c r="AR43" i="51" s="1"/>
  <c r="AR21" i="103"/>
  <c r="AR43" i="103" s="1"/>
  <c r="AS22" i="8"/>
  <c r="AS20" i="104"/>
  <c r="AS41" i="104" s="1"/>
  <c r="AS20" i="105"/>
  <c r="AS41" i="105" s="1"/>
  <c r="AS20" i="88"/>
  <c r="AS41" i="88" s="1"/>
  <c r="AS21" i="87"/>
  <c r="AS43" i="87" s="1"/>
  <c r="AS21" i="102"/>
  <c r="AS43" i="102" s="1"/>
  <c r="AS21" i="103"/>
  <c r="AS43" i="103" s="1"/>
  <c r="AS21" i="51"/>
  <c r="AS43" i="51" s="1"/>
  <c r="AD22" i="8"/>
  <c r="AD20" i="104"/>
  <c r="AD41" i="104" s="1"/>
  <c r="AD20" i="105"/>
  <c r="AD41" i="105" s="1"/>
  <c r="AD20" i="88"/>
  <c r="AD41" i="88" s="1"/>
  <c r="AD21" i="87"/>
  <c r="AD43" i="87" s="1"/>
  <c r="AD21" i="102"/>
  <c r="AD43" i="102" s="1"/>
  <c r="AD21" i="103"/>
  <c r="AD43" i="103" s="1"/>
  <c r="AD21" i="51"/>
  <c r="AD43" i="51" s="1"/>
  <c r="AK22" i="8"/>
  <c r="AK20" i="104"/>
  <c r="AK41" i="104" s="1"/>
  <c r="AK20" i="105"/>
  <c r="AK41" i="105" s="1"/>
  <c r="AK20" i="88"/>
  <c r="AK41" i="88" s="1"/>
  <c r="AK21" i="87"/>
  <c r="AK43" i="87" s="1"/>
  <c r="AK21" i="102"/>
  <c r="AK43" i="102" s="1"/>
  <c r="AK21" i="103"/>
  <c r="AK43" i="103" s="1"/>
  <c r="AK21" i="51"/>
  <c r="AK43" i="51" s="1"/>
  <c r="AV22" i="8"/>
  <c r="AV20" i="104"/>
  <c r="AV41" i="104" s="1"/>
  <c r="AV20" i="105"/>
  <c r="AV41" i="105" s="1"/>
  <c r="AV20" i="88"/>
  <c r="AV41" i="88" s="1"/>
  <c r="AV21" i="87"/>
  <c r="AV43" i="87" s="1"/>
  <c r="AV21" i="102"/>
  <c r="AV43" i="102" s="1"/>
  <c r="AV21" i="103"/>
  <c r="AV43" i="103" s="1"/>
  <c r="AV21" i="51"/>
  <c r="AV43" i="51" s="1"/>
  <c r="AF22" i="8"/>
  <c r="AF20" i="104"/>
  <c r="AF41" i="104" s="1"/>
  <c r="AF20" i="105"/>
  <c r="AF41" i="105" s="1"/>
  <c r="AF20" i="88"/>
  <c r="AF41" i="88" s="1"/>
  <c r="AF21" i="87"/>
  <c r="AF43" i="87" s="1"/>
  <c r="AF21" i="102"/>
  <c r="AF43" i="102" s="1"/>
  <c r="AF21" i="103"/>
  <c r="AF43" i="103" s="1"/>
  <c r="AF21" i="51"/>
  <c r="AF43" i="51" s="1"/>
  <c r="AM22" i="8"/>
  <c r="AM20" i="104"/>
  <c r="AM41" i="104" s="1"/>
  <c r="AM20" i="105"/>
  <c r="AM41" i="105" s="1"/>
  <c r="AM20" i="88"/>
  <c r="AM41" i="88" s="1"/>
  <c r="AM21" i="87"/>
  <c r="AM43" i="87" s="1"/>
  <c r="AM21" i="102"/>
  <c r="AM43" i="102" s="1"/>
  <c r="AM21" i="103"/>
  <c r="AM43" i="103" s="1"/>
  <c r="AM21" i="51"/>
  <c r="AM43" i="51" s="1"/>
  <c r="AN22" i="8"/>
  <c r="AN20" i="104"/>
  <c r="AN41" i="104" s="1"/>
  <c r="AN20" i="105"/>
  <c r="AN41" i="105" s="1"/>
  <c r="AN20" i="88"/>
  <c r="AN41" i="88" s="1"/>
  <c r="AN21" i="87"/>
  <c r="AN43" i="87" s="1"/>
  <c r="AN21" i="102"/>
  <c r="AN43" i="102" s="1"/>
  <c r="AN21" i="51"/>
  <c r="AN43" i="51" s="1"/>
  <c r="AN21" i="103"/>
  <c r="AN43" i="103" s="1"/>
  <c r="BB20" i="104"/>
  <c r="BB41" i="104" s="1"/>
  <c r="BB20" i="105"/>
  <c r="BB41" i="105" s="1"/>
  <c r="BB20" i="88"/>
  <c r="BB41" i="88" s="1"/>
  <c r="BB21" i="87"/>
  <c r="BB43" i="87" s="1"/>
  <c r="BB21" i="102"/>
  <c r="BB43" i="102" s="1"/>
  <c r="BB21" i="51"/>
  <c r="BB43" i="51" s="1"/>
  <c r="BB21" i="103"/>
  <c r="BB43" i="103" s="1"/>
  <c r="BA20" i="104"/>
  <c r="BA41" i="104" s="1"/>
  <c r="BA20" i="105"/>
  <c r="BA41" i="105" s="1"/>
  <c r="BA20" i="88"/>
  <c r="BA41" i="88" s="1"/>
  <c r="BA21" i="87"/>
  <c r="BA43" i="87" s="1"/>
  <c r="BA21" i="102"/>
  <c r="BA43" i="102" s="1"/>
  <c r="BA21" i="103"/>
  <c r="BA43" i="103" s="1"/>
  <c r="BA21" i="51"/>
  <c r="BA43" i="51" s="1"/>
  <c r="BC20" i="104"/>
  <c r="BC41" i="104" s="1"/>
  <c r="BC20" i="105"/>
  <c r="BC41" i="105" s="1"/>
  <c r="BC20" i="88"/>
  <c r="BC41" i="88" s="1"/>
  <c r="BC21" i="87"/>
  <c r="BC43" i="87" s="1"/>
  <c r="BC21" i="102"/>
  <c r="BC43" i="102" s="1"/>
  <c r="BC21" i="103"/>
  <c r="BC43" i="103" s="1"/>
  <c r="BC21" i="51"/>
  <c r="BC43" i="51" s="1"/>
  <c r="AT22" i="8"/>
  <c r="AT20" i="104"/>
  <c r="AT41" i="104" s="1"/>
  <c r="AT20" i="105"/>
  <c r="AT41" i="105" s="1"/>
  <c r="AT20" i="88"/>
  <c r="AT41" i="88" s="1"/>
  <c r="AT21" i="87"/>
  <c r="AT43" i="87" s="1"/>
  <c r="AT21" i="102"/>
  <c r="AT43" i="102" s="1"/>
  <c r="AT21" i="103"/>
  <c r="AT43" i="103" s="1"/>
  <c r="AT21" i="51"/>
  <c r="AT43" i="51" s="1"/>
  <c r="AO22" i="8"/>
  <c r="AO20" i="104"/>
  <c r="AO41" i="104" s="1"/>
  <c r="AO20" i="105"/>
  <c r="AO41" i="105" s="1"/>
  <c r="AO21" i="87"/>
  <c r="AO43" i="87" s="1"/>
  <c r="AO20" i="88"/>
  <c r="AO41" i="88" s="1"/>
  <c r="AO21" i="102"/>
  <c r="AO43" i="102" s="1"/>
  <c r="AO21" i="103"/>
  <c r="AO43" i="103" s="1"/>
  <c r="AO21" i="51"/>
  <c r="AO43" i="51" s="1"/>
  <c r="AA22" i="8"/>
  <c r="AA20" i="104"/>
  <c r="AA41" i="104" s="1"/>
  <c r="AA20" i="105"/>
  <c r="AA41" i="105" s="1"/>
  <c r="AA20" i="88"/>
  <c r="AA41" i="88" s="1"/>
  <c r="AA21" i="87"/>
  <c r="AA43" i="87" s="1"/>
  <c r="AA21" i="102"/>
  <c r="AA43" i="102" s="1"/>
  <c r="AA21" i="103"/>
  <c r="AA43" i="103" s="1"/>
  <c r="AA21" i="51"/>
  <c r="AA43" i="51" s="1"/>
  <c r="AI22" i="8"/>
  <c r="AI20" i="104"/>
  <c r="AI41" i="104" s="1"/>
  <c r="AI20" i="105"/>
  <c r="AI41" i="105" s="1"/>
  <c r="AI20" i="88"/>
  <c r="AI41" i="88" s="1"/>
  <c r="AI21" i="87"/>
  <c r="AI43" i="87" s="1"/>
  <c r="AI21" i="102"/>
  <c r="AI43" i="102" s="1"/>
  <c r="AI21" i="103"/>
  <c r="AI43" i="103" s="1"/>
  <c r="AI21" i="51"/>
  <c r="AI43" i="51" s="1"/>
  <c r="AW22" i="8"/>
  <c r="AW20" i="104"/>
  <c r="AW41" i="104" s="1"/>
  <c r="AW20" i="105"/>
  <c r="AW41" i="105" s="1"/>
  <c r="AW20" i="88"/>
  <c r="AW41" i="88" s="1"/>
  <c r="AW21" i="87"/>
  <c r="AW43" i="87" s="1"/>
  <c r="AW21" i="102"/>
  <c r="AW43" i="102" s="1"/>
  <c r="AW21" i="51"/>
  <c r="AW43" i="51" s="1"/>
  <c r="AW21" i="103"/>
  <c r="AW43" i="103" s="1"/>
  <c r="BC22" i="8"/>
  <c r="AE22" i="8"/>
  <c r="BD22" i="8"/>
  <c r="AZ22" i="8"/>
  <c r="AY22" i="8"/>
  <c r="BA22" i="8"/>
  <c r="BB22" i="8"/>
  <c r="X22" i="8"/>
  <c r="AX22" i="8"/>
  <c r="X21" i="104" l="1"/>
  <c r="X42" i="104" s="1"/>
  <c r="X21" i="105"/>
  <c r="X42" i="105" s="1"/>
  <c r="X21" i="88"/>
  <c r="X42" i="88" s="1"/>
  <c r="X22" i="87"/>
  <c r="X44" i="87" s="1"/>
  <c r="X22" i="102"/>
  <c r="X44" i="102" s="1"/>
  <c r="X22" i="103"/>
  <c r="X44" i="103" s="1"/>
  <c r="X22" i="51"/>
  <c r="X44" i="51" s="1"/>
  <c r="AZ21" i="104"/>
  <c r="AZ42" i="104" s="1"/>
  <c r="AZ21" i="105"/>
  <c r="AZ42" i="105" s="1"/>
  <c r="AZ21" i="88"/>
  <c r="AZ42" i="88" s="1"/>
  <c r="AZ22" i="87"/>
  <c r="AZ44" i="87" s="1"/>
  <c r="AZ22" i="102"/>
  <c r="AZ44" i="102" s="1"/>
  <c r="AZ22" i="103"/>
  <c r="AZ44" i="103" s="1"/>
  <c r="AZ22" i="51"/>
  <c r="AZ44" i="51" s="1"/>
  <c r="AB21" i="104"/>
  <c r="AB42" i="104" s="1"/>
  <c r="AB21" i="105"/>
  <c r="AB42" i="105" s="1"/>
  <c r="AB21" i="88"/>
  <c r="AB42" i="88" s="1"/>
  <c r="AB22" i="87"/>
  <c r="AB44" i="87" s="1"/>
  <c r="AB22" i="102"/>
  <c r="AB44" i="102" s="1"/>
  <c r="AB22" i="51"/>
  <c r="AB44" i="51" s="1"/>
  <c r="AB22" i="103"/>
  <c r="AB44" i="103" s="1"/>
  <c r="AN21" i="104"/>
  <c r="AN42" i="104" s="1"/>
  <c r="AN21" i="105"/>
  <c r="AN42" i="105" s="1"/>
  <c r="AN21" i="88"/>
  <c r="AN42" i="88" s="1"/>
  <c r="AN22" i="87"/>
  <c r="AN44" i="87" s="1"/>
  <c r="AN22" i="102"/>
  <c r="AN44" i="102" s="1"/>
  <c r="AN22" i="103"/>
  <c r="AN44" i="103" s="1"/>
  <c r="AN22" i="51"/>
  <c r="AN44" i="51" s="1"/>
  <c r="AM21" i="104"/>
  <c r="AM42" i="104" s="1"/>
  <c r="AM21" i="105"/>
  <c r="AM42" i="105" s="1"/>
  <c r="AM21" i="88"/>
  <c r="AM42" i="88" s="1"/>
  <c r="AM22" i="87"/>
  <c r="AM44" i="87" s="1"/>
  <c r="AM22" i="102"/>
  <c r="AM44" i="102" s="1"/>
  <c r="AM22" i="51"/>
  <c r="AM44" i="51" s="1"/>
  <c r="AM22" i="103"/>
  <c r="AM44" i="103" s="1"/>
  <c r="AF21" i="104"/>
  <c r="AF42" i="104" s="1"/>
  <c r="AF21" i="105"/>
  <c r="AF42" i="105" s="1"/>
  <c r="AF21" i="88"/>
  <c r="AF42" i="88" s="1"/>
  <c r="AF22" i="87"/>
  <c r="AF44" i="87" s="1"/>
  <c r="AF22" i="102"/>
  <c r="AF44" i="102" s="1"/>
  <c r="AF22" i="103"/>
  <c r="AF44" i="103" s="1"/>
  <c r="AF22" i="51"/>
  <c r="AF44" i="51" s="1"/>
  <c r="AV21" i="104"/>
  <c r="AV42" i="104" s="1"/>
  <c r="AV21" i="105"/>
  <c r="AV42" i="105" s="1"/>
  <c r="AV21" i="88"/>
  <c r="AV42" i="88" s="1"/>
  <c r="AV22" i="87"/>
  <c r="AV44" i="87" s="1"/>
  <c r="AV22" i="102"/>
  <c r="AV44" i="102" s="1"/>
  <c r="AV22" i="51"/>
  <c r="AV44" i="51" s="1"/>
  <c r="AV22" i="103"/>
  <c r="AV44" i="103" s="1"/>
  <c r="AK21" i="104"/>
  <c r="AK42" i="104" s="1"/>
  <c r="AK21" i="105"/>
  <c r="AK42" i="105" s="1"/>
  <c r="AK21" i="88"/>
  <c r="AK42" i="88" s="1"/>
  <c r="AK22" i="87"/>
  <c r="AK44" i="87" s="1"/>
  <c r="AK22" i="102"/>
  <c r="AK44" i="102" s="1"/>
  <c r="AK22" i="103"/>
  <c r="AK44" i="103" s="1"/>
  <c r="AK22" i="51"/>
  <c r="AK44" i="51" s="1"/>
  <c r="AD21" i="104"/>
  <c r="AD42" i="104" s="1"/>
  <c r="AD21" i="105"/>
  <c r="AD42" i="105" s="1"/>
  <c r="AD21" i="88"/>
  <c r="AD42" i="88" s="1"/>
  <c r="AD22" i="87"/>
  <c r="AD44" i="87" s="1"/>
  <c r="AD22" i="102"/>
  <c r="AD44" i="102" s="1"/>
  <c r="AD22" i="103"/>
  <c r="AD44" i="103" s="1"/>
  <c r="AD22" i="51"/>
  <c r="AD44" i="51" s="1"/>
  <c r="AS21" i="104"/>
  <c r="AS42" i="104" s="1"/>
  <c r="AS21" i="105"/>
  <c r="AS42" i="105" s="1"/>
  <c r="AS21" i="88"/>
  <c r="AS42" i="88" s="1"/>
  <c r="AS22" i="87"/>
  <c r="AS44" i="87" s="1"/>
  <c r="AS22" i="102"/>
  <c r="AS44" i="102" s="1"/>
  <c r="AS22" i="103"/>
  <c r="AS44" i="103" s="1"/>
  <c r="AS22" i="51"/>
  <c r="AS44" i="51" s="1"/>
  <c r="AR21" i="104"/>
  <c r="AR42" i="104" s="1"/>
  <c r="AR21" i="105"/>
  <c r="AR42" i="105" s="1"/>
  <c r="AR21" i="88"/>
  <c r="AR42" i="88" s="1"/>
  <c r="AR22" i="87"/>
  <c r="AR44" i="87" s="1"/>
  <c r="AR22" i="102"/>
  <c r="AR44" i="102" s="1"/>
  <c r="AR22" i="103"/>
  <c r="AR44" i="103" s="1"/>
  <c r="AR22" i="51"/>
  <c r="AR44" i="51" s="1"/>
  <c r="AW21" i="104"/>
  <c r="AW42" i="104" s="1"/>
  <c r="AW21" i="105"/>
  <c r="AW42" i="105" s="1"/>
  <c r="AW21" i="88"/>
  <c r="AW42" i="88" s="1"/>
  <c r="AW22" i="87"/>
  <c r="AW44" i="87" s="1"/>
  <c r="AW22" i="102"/>
  <c r="AW44" i="102" s="1"/>
  <c r="AW22" i="103"/>
  <c r="AW44" i="103" s="1"/>
  <c r="AW22" i="51"/>
  <c r="AW44" i="51" s="1"/>
  <c r="AT21" i="104"/>
  <c r="AT42" i="104" s="1"/>
  <c r="AT21" i="105"/>
  <c r="AT42" i="105" s="1"/>
  <c r="AT21" i="88"/>
  <c r="AT42" i="88" s="1"/>
  <c r="AT22" i="87"/>
  <c r="AT44" i="87" s="1"/>
  <c r="AT22" i="102"/>
  <c r="AT44" i="102" s="1"/>
  <c r="AT22" i="103"/>
  <c r="AT44" i="103" s="1"/>
  <c r="AT22" i="51"/>
  <c r="AT44" i="51" s="1"/>
  <c r="BD21" i="104"/>
  <c r="BD42" i="104" s="1"/>
  <c r="BD21" i="105"/>
  <c r="BD42" i="105" s="1"/>
  <c r="BD21" i="88"/>
  <c r="BD42" i="88" s="1"/>
  <c r="BD22" i="87"/>
  <c r="BD44" i="87" s="1"/>
  <c r="BD22" i="102"/>
  <c r="BD44" i="102" s="1"/>
  <c r="BD22" i="103"/>
  <c r="BD44" i="103" s="1"/>
  <c r="BD22" i="51"/>
  <c r="BD44" i="51" s="1"/>
  <c r="BA21" i="104"/>
  <c r="BA42" i="104" s="1"/>
  <c r="BA21" i="105"/>
  <c r="BA42" i="105" s="1"/>
  <c r="BA21" i="88"/>
  <c r="BA42" i="88" s="1"/>
  <c r="BA22" i="87"/>
  <c r="BA44" i="87" s="1"/>
  <c r="BA22" i="102"/>
  <c r="BA44" i="102" s="1"/>
  <c r="BA22" i="103"/>
  <c r="BA44" i="103" s="1"/>
  <c r="BA22" i="51"/>
  <c r="BA44" i="51" s="1"/>
  <c r="AE21" i="104"/>
  <c r="AE42" i="104" s="1"/>
  <c r="AE21" i="105"/>
  <c r="AE42" i="105" s="1"/>
  <c r="AE21" i="88"/>
  <c r="AE42" i="88" s="1"/>
  <c r="AE22" i="87"/>
  <c r="AE44" i="87" s="1"/>
  <c r="AE22" i="102"/>
  <c r="AE44" i="102" s="1"/>
  <c r="AE22" i="103"/>
  <c r="AE44" i="103" s="1"/>
  <c r="AE22" i="51"/>
  <c r="AE44" i="51" s="1"/>
  <c r="AI21" i="104"/>
  <c r="AI42" i="104" s="1"/>
  <c r="AI21" i="105"/>
  <c r="AI42" i="105" s="1"/>
  <c r="AI22" i="87"/>
  <c r="AI44" i="87" s="1"/>
  <c r="AI21" i="88"/>
  <c r="AI42" i="88" s="1"/>
  <c r="AI22" i="102"/>
  <c r="AI44" i="102" s="1"/>
  <c r="AI22" i="103"/>
  <c r="AI44" i="103" s="1"/>
  <c r="AI22" i="51"/>
  <c r="AI44" i="51" s="1"/>
  <c r="AA21" i="104"/>
  <c r="AA42" i="104" s="1"/>
  <c r="AA21" i="105"/>
  <c r="AA42" i="105" s="1"/>
  <c r="AA21" i="88"/>
  <c r="AA42" i="88" s="1"/>
  <c r="AA22" i="87"/>
  <c r="AA44" i="87" s="1"/>
  <c r="AA22" i="102"/>
  <c r="AA44" i="102" s="1"/>
  <c r="AA22" i="51"/>
  <c r="AA44" i="51" s="1"/>
  <c r="AA22" i="103"/>
  <c r="AA44" i="103" s="1"/>
  <c r="AO21" i="104"/>
  <c r="AO42" i="104" s="1"/>
  <c r="AO21" i="105"/>
  <c r="AO42" i="105" s="1"/>
  <c r="AO21" i="88"/>
  <c r="AO42" i="88" s="1"/>
  <c r="AO22" i="87"/>
  <c r="AO44" i="87" s="1"/>
  <c r="AO22" i="102"/>
  <c r="AO44" i="102" s="1"/>
  <c r="AO22" i="103"/>
  <c r="AO44" i="103" s="1"/>
  <c r="AO22" i="51"/>
  <c r="AO44" i="51" s="1"/>
  <c r="BB21" i="104"/>
  <c r="BB42" i="104" s="1"/>
  <c r="BB21" i="105"/>
  <c r="BB42" i="105" s="1"/>
  <c r="BB21" i="88"/>
  <c r="BB42" i="88" s="1"/>
  <c r="BB22" i="87"/>
  <c r="BB44" i="87" s="1"/>
  <c r="BB22" i="102"/>
  <c r="BB44" i="102" s="1"/>
  <c r="BB22" i="103"/>
  <c r="BB44" i="103" s="1"/>
  <c r="BB22" i="51"/>
  <c r="BB44" i="51" s="1"/>
  <c r="AX21" i="104"/>
  <c r="AX42" i="104" s="1"/>
  <c r="AX21" i="105"/>
  <c r="AX42" i="105" s="1"/>
  <c r="AX21" i="88"/>
  <c r="AX42" i="88" s="1"/>
  <c r="AX22" i="87"/>
  <c r="AX44" i="87" s="1"/>
  <c r="AX22" i="102"/>
  <c r="AX44" i="102" s="1"/>
  <c r="AX22" i="51"/>
  <c r="AX44" i="51" s="1"/>
  <c r="AX22" i="103"/>
  <c r="AX44" i="103" s="1"/>
  <c r="AY21" i="104"/>
  <c r="AY42" i="104" s="1"/>
  <c r="AY21" i="105"/>
  <c r="AY42" i="105" s="1"/>
  <c r="AY22" i="87"/>
  <c r="AY44" i="87" s="1"/>
  <c r="AY21" i="88"/>
  <c r="AY42" i="88" s="1"/>
  <c r="AY22" i="102"/>
  <c r="AY44" i="102" s="1"/>
  <c r="AY22" i="103"/>
  <c r="AY44" i="103" s="1"/>
  <c r="AY22" i="51"/>
  <c r="AY44" i="51" s="1"/>
  <c r="BC21" i="104"/>
  <c r="BC42" i="104" s="1"/>
  <c r="BC21" i="105"/>
  <c r="BC42" i="105" s="1"/>
  <c r="BC21" i="88"/>
  <c r="BC42" i="88" s="1"/>
  <c r="BC22" i="87"/>
  <c r="BC44" i="87" s="1"/>
  <c r="BC22" i="102"/>
  <c r="BC44" i="102" s="1"/>
  <c r="BC22" i="103"/>
  <c r="BC44" i="103" s="1"/>
  <c r="BC22" i="51"/>
  <c r="BC44" i="51" s="1"/>
  <c r="AL21" i="104"/>
  <c r="AL42" i="104" s="1"/>
  <c r="AL21" i="105"/>
  <c r="AL42" i="105" s="1"/>
  <c r="AL21" i="88"/>
  <c r="AL42" i="88" s="1"/>
  <c r="AL22" i="87"/>
  <c r="AL44" i="87" s="1"/>
  <c r="AL22" i="102"/>
  <c r="AL44" i="102" s="1"/>
  <c r="AL22" i="51"/>
  <c r="AL44" i="51" s="1"/>
  <c r="AL22" i="103"/>
  <c r="AL44" i="103" s="1"/>
  <c r="AJ21" i="104"/>
  <c r="AJ42" i="104" s="1"/>
  <c r="AJ21" i="105"/>
  <c r="AJ42" i="105" s="1"/>
  <c r="AJ21" i="88"/>
  <c r="AJ42" i="88" s="1"/>
  <c r="AJ22" i="87"/>
  <c r="AJ44" i="87" s="1"/>
  <c r="AJ22" i="103"/>
  <c r="AJ44" i="103" s="1"/>
  <c r="AJ22" i="51"/>
  <c r="AJ44" i="51" s="1"/>
  <c r="AJ22" i="102"/>
  <c r="AJ44" i="102" s="1"/>
  <c r="Y21" i="104"/>
  <c r="Y42" i="104" s="1"/>
  <c r="Y21" i="88"/>
  <c r="Y42" i="88" s="1"/>
  <c r="Y22" i="87"/>
  <c r="Y44" i="87" s="1"/>
  <c r="Y21" i="105"/>
  <c r="Y42" i="105" s="1"/>
  <c r="Y22" i="102"/>
  <c r="Y44" i="102" s="1"/>
  <c r="Y22" i="103"/>
  <c r="Y44" i="103" s="1"/>
  <c r="Y22" i="51"/>
  <c r="Y44" i="51" s="1"/>
  <c r="AP21" i="104"/>
  <c r="AP42" i="104" s="1"/>
  <c r="AP21" i="105"/>
  <c r="AP42" i="105" s="1"/>
  <c r="AP21" i="88"/>
  <c r="AP42" i="88" s="1"/>
  <c r="AP22" i="87"/>
  <c r="AP44" i="87" s="1"/>
  <c r="AP22" i="102"/>
  <c r="AP44" i="102" s="1"/>
  <c r="AP22" i="103"/>
  <c r="AP44" i="103" s="1"/>
  <c r="AP22" i="51"/>
  <c r="AP44" i="51" s="1"/>
  <c r="AG21" i="104"/>
  <c r="AG42" i="104" s="1"/>
  <c r="AG21" i="105"/>
  <c r="AG42" i="105" s="1"/>
  <c r="AG21" i="88"/>
  <c r="AG42" i="88" s="1"/>
  <c r="AG22" i="87"/>
  <c r="AG44" i="87" s="1"/>
  <c r="AG22" i="102"/>
  <c r="AG44" i="102" s="1"/>
  <c r="AG22" i="103"/>
  <c r="AG44" i="103" s="1"/>
  <c r="AG22" i="51"/>
  <c r="AG44" i="51" s="1"/>
  <c r="Z21" i="104"/>
  <c r="Z42" i="104" s="1"/>
  <c r="Z21" i="105"/>
  <c r="Z42" i="105" s="1"/>
  <c r="Z21" i="88"/>
  <c r="Z42" i="88" s="1"/>
  <c r="Z22" i="87"/>
  <c r="Z44" i="87" s="1"/>
  <c r="Z22" i="102"/>
  <c r="Z44" i="102" s="1"/>
  <c r="Z22" i="103"/>
  <c r="Z44" i="103" s="1"/>
  <c r="Z22" i="51"/>
  <c r="Z44" i="51" s="1"/>
  <c r="AU21" i="104"/>
  <c r="AU42" i="104" s="1"/>
  <c r="AU21" i="105"/>
  <c r="AU42" i="105" s="1"/>
  <c r="AU21" i="88"/>
  <c r="AU42" i="88" s="1"/>
  <c r="AU22" i="87"/>
  <c r="AU44" i="87" s="1"/>
  <c r="AU22" i="102"/>
  <c r="AU44" i="102" s="1"/>
  <c r="AU22" i="103"/>
  <c r="AU44" i="103" s="1"/>
  <c r="AU22" i="51"/>
  <c r="AU44" i="51" s="1"/>
  <c r="AC21" i="104"/>
  <c r="AC42" i="104" s="1"/>
  <c r="AC21" i="105"/>
  <c r="AC42" i="105" s="1"/>
  <c r="AC21" i="88"/>
  <c r="AC42" i="88" s="1"/>
  <c r="AC22" i="87"/>
  <c r="AC44" i="87" s="1"/>
  <c r="AC22" i="102"/>
  <c r="AC44" i="102" s="1"/>
  <c r="AC22" i="103"/>
  <c r="AC44" i="103" s="1"/>
  <c r="AC22" i="51"/>
  <c r="AC44" i="51" s="1"/>
  <c r="E6" i="115"/>
  <c r="E6" i="116"/>
  <c r="E27" i="116" s="1"/>
  <c r="B6" i="117"/>
  <c r="B27" i="117" s="1"/>
  <c r="B6" i="113"/>
  <c r="B27" i="113" s="1"/>
  <c r="B6" i="114"/>
  <c r="B27" i="114" s="1"/>
  <c r="B6" i="115"/>
  <c r="B6" i="116"/>
  <c r="B27" i="116" s="1"/>
  <c r="E6" i="114"/>
  <c r="E27" i="114" s="1"/>
  <c r="E6" i="117"/>
  <c r="E27" i="117" s="1"/>
  <c r="E6" i="113"/>
  <c r="E27" i="113" s="1"/>
  <c r="E18" i="115" l="1"/>
  <c r="E18" i="116"/>
  <c r="E39" i="116" s="1"/>
  <c r="E7" i="115"/>
  <c r="E7" i="116"/>
  <c r="E28" i="116" s="1"/>
  <c r="E15" i="116"/>
  <c r="E36" i="116" s="1"/>
  <c r="E15" i="115"/>
  <c r="E9" i="116"/>
  <c r="E30" i="116" s="1"/>
  <c r="E9" i="115"/>
  <c r="E12" i="115"/>
  <c r="E12" i="116"/>
  <c r="E33" i="116" s="1"/>
  <c r="B9" i="116"/>
  <c r="B30" i="116" s="1"/>
  <c r="B9" i="117"/>
  <c r="B30" i="117" s="1"/>
  <c r="B9" i="113"/>
  <c r="B30" i="113" s="1"/>
  <c r="B9" i="114"/>
  <c r="B30" i="114" s="1"/>
  <c r="B9" i="115"/>
  <c r="E9" i="117"/>
  <c r="E30" i="117" s="1"/>
  <c r="E9" i="113"/>
  <c r="E30" i="113" s="1"/>
  <c r="E9" i="114"/>
  <c r="E30" i="114" s="1"/>
  <c r="E7" i="117"/>
  <c r="E28" i="117" s="1"/>
  <c r="E7" i="113"/>
  <c r="E28" i="113" s="1"/>
  <c r="E7" i="114"/>
  <c r="E28" i="114" s="1"/>
  <c r="E15" i="117"/>
  <c r="E36" i="117" s="1"/>
  <c r="E15" i="113"/>
  <c r="E36" i="113" s="1"/>
  <c r="E15" i="114"/>
  <c r="E36" i="114" s="1"/>
  <c r="B7" i="116"/>
  <c r="B28" i="116" s="1"/>
  <c r="B7" i="117"/>
  <c r="B28" i="117" s="1"/>
  <c r="B7" i="113"/>
  <c r="B28" i="113" s="1"/>
  <c r="B7" i="114"/>
  <c r="B28" i="114" s="1"/>
  <c r="B7" i="115"/>
  <c r="B15" i="116"/>
  <c r="B36" i="116" s="1"/>
  <c r="B15" i="117"/>
  <c r="B36" i="117" s="1"/>
  <c r="B15" i="113"/>
  <c r="B36" i="113" s="1"/>
  <c r="B15" i="114"/>
  <c r="B36" i="114" s="1"/>
  <c r="B15" i="115"/>
  <c r="B12" i="117"/>
  <c r="B33" i="117" s="1"/>
  <c r="B12" i="113"/>
  <c r="B33" i="113" s="1"/>
  <c r="B12" i="114"/>
  <c r="B33" i="114" s="1"/>
  <c r="B12" i="115"/>
  <c r="B12" i="116"/>
  <c r="B33" i="116" s="1"/>
  <c r="E12" i="114"/>
  <c r="E33" i="114" s="1"/>
  <c r="E12" i="117"/>
  <c r="E33" i="117" s="1"/>
  <c r="E12" i="113"/>
  <c r="E33" i="113" s="1"/>
  <c r="B18" i="117"/>
  <c r="B39" i="117" s="1"/>
  <c r="B18" i="113"/>
  <c r="B39" i="113" s="1"/>
  <c r="B18" i="114"/>
  <c r="B39" i="114" s="1"/>
  <c r="B18" i="115"/>
  <c r="B18" i="116"/>
  <c r="B39" i="116" s="1"/>
  <c r="E18" i="114"/>
  <c r="E39" i="114" s="1"/>
  <c r="E18" i="117"/>
  <c r="E39" i="117" s="1"/>
  <c r="E18" i="113"/>
  <c r="E39" i="113" s="1"/>
  <c r="E10" i="116" l="1"/>
  <c r="E31" i="116" s="1"/>
  <c r="E10" i="115"/>
  <c r="E16" i="116"/>
  <c r="E37" i="116" s="1"/>
  <c r="E16" i="115"/>
  <c r="E13" i="115"/>
  <c r="E13" i="116"/>
  <c r="E34" i="116" s="1"/>
  <c r="E19" i="115"/>
  <c r="E19" i="116"/>
  <c r="E40" i="116" s="1"/>
  <c r="E16" i="117"/>
  <c r="E37" i="117" s="1"/>
  <c r="E16" i="113"/>
  <c r="E37" i="113" s="1"/>
  <c r="E16" i="114"/>
  <c r="E37" i="114" s="1"/>
  <c r="E13" i="117"/>
  <c r="E34" i="117" s="1"/>
  <c r="E13" i="113"/>
  <c r="E34" i="113" s="1"/>
  <c r="E13" i="114"/>
  <c r="E34" i="114" s="1"/>
  <c r="B13" i="116"/>
  <c r="B34" i="116" s="1"/>
  <c r="B13" i="117"/>
  <c r="B34" i="117" s="1"/>
  <c r="B13" i="113"/>
  <c r="B34" i="113" s="1"/>
  <c r="B13" i="114"/>
  <c r="B34" i="114" s="1"/>
  <c r="B13" i="115"/>
  <c r="B19" i="116"/>
  <c r="B40" i="116" s="1"/>
  <c r="B19" i="117"/>
  <c r="B40" i="117" s="1"/>
  <c r="B19" i="113"/>
  <c r="B40" i="113" s="1"/>
  <c r="B19" i="114"/>
  <c r="B40" i="114" s="1"/>
  <c r="B19" i="115"/>
  <c r="E10" i="117"/>
  <c r="E31" i="117" s="1"/>
  <c r="E10" i="113"/>
  <c r="E31" i="113" s="1"/>
  <c r="E10" i="114"/>
  <c r="E31" i="114" s="1"/>
  <c r="B10" i="114"/>
  <c r="B31" i="114" s="1"/>
  <c r="B10" i="115"/>
  <c r="B10" i="116"/>
  <c r="B31" i="116" s="1"/>
  <c r="B10" i="117"/>
  <c r="B31" i="117" s="1"/>
  <c r="B10" i="113"/>
  <c r="B31" i="113" s="1"/>
  <c r="B16" i="114"/>
  <c r="B37" i="114" s="1"/>
  <c r="B16" i="115"/>
  <c r="B16" i="116"/>
  <c r="B37" i="116" s="1"/>
  <c r="B16" i="117"/>
  <c r="B37" i="117" s="1"/>
  <c r="B16" i="113"/>
  <c r="B37" i="113" s="1"/>
  <c r="E19" i="117"/>
  <c r="E40" i="117" s="1"/>
  <c r="E19" i="113"/>
  <c r="E40" i="113" s="1"/>
  <c r="E19" i="114"/>
  <c r="E40" i="114" s="1"/>
  <c r="E20" i="116" l="1"/>
  <c r="E41" i="116" s="1"/>
  <c r="E20" i="115"/>
  <c r="B20" i="116"/>
  <c r="B41" i="116" s="1"/>
  <c r="B20" i="117"/>
  <c r="B41" i="117" s="1"/>
  <c r="B20" i="113"/>
  <c r="B41" i="113" s="1"/>
  <c r="B20" i="114"/>
  <c r="B41" i="114" s="1"/>
  <c r="B20" i="115"/>
  <c r="E20" i="117"/>
  <c r="E41" i="117" s="1"/>
  <c r="E20" i="113"/>
  <c r="E41" i="113" s="1"/>
  <c r="E20" i="114"/>
  <c r="E41" i="114" s="1"/>
  <c r="E21" i="116" l="1"/>
  <c r="E42" i="116" s="1"/>
  <c r="E21" i="115"/>
  <c r="E21" i="117"/>
  <c r="E42" i="117" s="1"/>
  <c r="E21" i="113"/>
  <c r="E42" i="113" s="1"/>
  <c r="E21" i="114"/>
  <c r="E42" i="114" s="1"/>
  <c r="B21" i="114"/>
  <c r="B42" i="114" s="1"/>
  <c r="B21" i="115"/>
  <c r="B21" i="116"/>
  <c r="B42" i="116" s="1"/>
  <c r="B21" i="117"/>
  <c r="B42" i="117" s="1"/>
  <c r="B21" i="113"/>
  <c r="B42" i="113" s="1"/>
  <c r="E6" i="104" l="1"/>
  <c r="E27" i="104" s="1"/>
  <c r="E6" i="105"/>
  <c r="E27" i="105" s="1"/>
  <c r="E7" i="87"/>
  <c r="E29" i="87" s="1"/>
  <c r="E6" i="88"/>
  <c r="E27" i="88" s="1"/>
  <c r="E7" i="103"/>
  <c r="E29" i="103" s="1"/>
  <c r="E7" i="102"/>
  <c r="E29" i="102" s="1"/>
  <c r="E7" i="51"/>
  <c r="E29" i="51" s="1"/>
  <c r="E6" i="112"/>
  <c r="J6" i="104"/>
  <c r="J27" i="104" s="1"/>
  <c r="J6" i="105"/>
  <c r="J27" i="105" s="1"/>
  <c r="J6" i="88"/>
  <c r="J27" i="88" s="1"/>
  <c r="J7" i="87"/>
  <c r="J29" i="87" s="1"/>
  <c r="J7" i="103"/>
  <c r="J29" i="103" s="1"/>
  <c r="J7" i="102"/>
  <c r="J29" i="102" s="1"/>
  <c r="J7" i="51"/>
  <c r="J29" i="51" s="1"/>
  <c r="J6" i="112"/>
  <c r="T6" i="104"/>
  <c r="T27" i="104" s="1"/>
  <c r="T6" i="105"/>
  <c r="T27" i="105" s="1"/>
  <c r="T6" i="88"/>
  <c r="T27" i="88" s="1"/>
  <c r="T7" i="87"/>
  <c r="T29" i="87" s="1"/>
  <c r="T7" i="102"/>
  <c r="T29" i="102" s="1"/>
  <c r="T7" i="103"/>
  <c r="T29" i="103" s="1"/>
  <c r="T7" i="51"/>
  <c r="T29" i="51" s="1"/>
  <c r="I6" i="104"/>
  <c r="I27" i="104" s="1"/>
  <c r="I6" i="105"/>
  <c r="I27" i="105" s="1"/>
  <c r="I6" i="88"/>
  <c r="I27" i="88" s="1"/>
  <c r="I7" i="87"/>
  <c r="I29" i="87" s="1"/>
  <c r="I7" i="103"/>
  <c r="I29" i="103" s="1"/>
  <c r="I7" i="102"/>
  <c r="I29" i="102" s="1"/>
  <c r="I6" i="112"/>
  <c r="I7" i="51"/>
  <c r="I29" i="51" s="1"/>
  <c r="P6" i="104"/>
  <c r="P27" i="104" s="1"/>
  <c r="P6" i="105"/>
  <c r="P27" i="105" s="1"/>
  <c r="P6" i="88"/>
  <c r="P27" i="88" s="1"/>
  <c r="P7" i="87"/>
  <c r="P29" i="87" s="1"/>
  <c r="P7" i="102"/>
  <c r="P29" i="102" s="1"/>
  <c r="P7" i="51"/>
  <c r="P29" i="51" s="1"/>
  <c r="P7" i="103"/>
  <c r="P29" i="103" s="1"/>
  <c r="U6" i="104"/>
  <c r="U27" i="104" s="1"/>
  <c r="U6" i="105"/>
  <c r="U27" i="105" s="1"/>
  <c r="U6" i="88"/>
  <c r="U27" i="88" s="1"/>
  <c r="U7" i="87"/>
  <c r="U29" i="87" s="1"/>
  <c r="U7" i="102"/>
  <c r="U29" i="102" s="1"/>
  <c r="U7" i="51"/>
  <c r="U29" i="51" s="1"/>
  <c r="U7" i="103"/>
  <c r="U29" i="103" s="1"/>
  <c r="C6" i="104"/>
  <c r="C27" i="104" s="1"/>
  <c r="C6" i="105"/>
  <c r="C27" i="105" s="1"/>
  <c r="C6" i="88"/>
  <c r="C27" i="88" s="1"/>
  <c r="C7" i="87"/>
  <c r="C29" i="87" s="1"/>
  <c r="C7" i="102"/>
  <c r="C29" i="102" s="1"/>
  <c r="C7" i="51"/>
  <c r="C29" i="51" s="1"/>
  <c r="C7" i="103"/>
  <c r="C29" i="103" s="1"/>
  <c r="C6" i="112"/>
  <c r="H6" i="104"/>
  <c r="H27" i="104" s="1"/>
  <c r="H6" i="105"/>
  <c r="H27" i="105" s="1"/>
  <c r="H6" i="88"/>
  <c r="H27" i="88" s="1"/>
  <c r="H7" i="87"/>
  <c r="H29" i="87" s="1"/>
  <c r="H7" i="103"/>
  <c r="H29" i="103" s="1"/>
  <c r="H7" i="102"/>
  <c r="H29" i="102" s="1"/>
  <c r="H6" i="112"/>
  <c r="H7" i="51"/>
  <c r="H29" i="51" s="1"/>
  <c r="S6" i="104"/>
  <c r="S27" i="104" s="1"/>
  <c r="S6" i="105"/>
  <c r="S27" i="105" s="1"/>
  <c r="S6" i="88"/>
  <c r="S27" i="88" s="1"/>
  <c r="S7" i="87"/>
  <c r="S29" i="87" s="1"/>
  <c r="S7" i="102"/>
  <c r="S29" i="102" s="1"/>
  <c r="S7" i="103"/>
  <c r="S29" i="103" s="1"/>
  <c r="S7" i="51"/>
  <c r="S29" i="51" s="1"/>
  <c r="D6" i="115"/>
  <c r="D6" i="116"/>
  <c r="D27" i="116" s="1"/>
  <c r="D6" i="117"/>
  <c r="D27" i="117" s="1"/>
  <c r="D6" i="113"/>
  <c r="D27" i="113" s="1"/>
  <c r="D6" i="114"/>
  <c r="D27" i="114" s="1"/>
  <c r="T16" i="8"/>
  <c r="T19" i="8"/>
  <c r="T13" i="8"/>
  <c r="T10" i="8"/>
  <c r="P8" i="8"/>
  <c r="S8" i="8"/>
  <c r="C10" i="8"/>
  <c r="U8" i="8"/>
  <c r="H10" i="8"/>
  <c r="E8" i="8"/>
  <c r="T8" i="8"/>
  <c r="I10" i="8"/>
  <c r="J8" i="8"/>
  <c r="U16" i="8"/>
  <c r="U10" i="8"/>
  <c r="U19" i="8"/>
  <c r="U13" i="8"/>
  <c r="S19" i="8"/>
  <c r="S16" i="8"/>
  <c r="S10" i="8"/>
  <c r="S13" i="8"/>
  <c r="P13" i="8"/>
  <c r="P16" i="8"/>
  <c r="P10" i="8"/>
  <c r="P19" i="8"/>
  <c r="J19" i="8"/>
  <c r="J13" i="8"/>
  <c r="H16" i="8"/>
  <c r="H8" i="8"/>
  <c r="H19" i="8"/>
  <c r="H13" i="8"/>
  <c r="E10" i="8"/>
  <c r="E16" i="8"/>
  <c r="E13" i="8"/>
  <c r="E19" i="8"/>
  <c r="C19" i="8"/>
  <c r="C8" i="8"/>
  <c r="C13" i="8"/>
  <c r="I8" i="8"/>
  <c r="I19" i="8"/>
  <c r="I13" i="8"/>
  <c r="J16" i="8"/>
  <c r="J10" i="8"/>
  <c r="I16" i="8"/>
  <c r="C16" i="8"/>
  <c r="H6" i="109" l="1"/>
  <c r="H27" i="109" s="1"/>
  <c r="H6" i="111"/>
  <c r="H27" i="111" s="1"/>
  <c r="H6" i="108"/>
  <c r="H27" i="108" s="1"/>
  <c r="H6" i="110"/>
  <c r="H27" i="110" s="1"/>
  <c r="J6" i="109"/>
  <c r="J27" i="109" s="1"/>
  <c r="J6" i="111"/>
  <c r="J27" i="111" s="1"/>
  <c r="J6" i="108"/>
  <c r="J27" i="108" s="1"/>
  <c r="J6" i="110"/>
  <c r="J27" i="110" s="1"/>
  <c r="E6" i="109"/>
  <c r="E27" i="109" s="1"/>
  <c r="E6" i="108"/>
  <c r="E27" i="108" s="1"/>
  <c r="E6" i="111"/>
  <c r="E27" i="111" s="1"/>
  <c r="E6" i="110"/>
  <c r="E27" i="110" s="1"/>
  <c r="E18" i="104"/>
  <c r="E39" i="104" s="1"/>
  <c r="E18" i="105"/>
  <c r="E39" i="105" s="1"/>
  <c r="E19" i="87"/>
  <c r="E41" i="87" s="1"/>
  <c r="E18" i="88"/>
  <c r="E39" i="88" s="1"/>
  <c r="E19" i="102"/>
  <c r="E41" i="102" s="1"/>
  <c r="E19" i="103"/>
  <c r="E41" i="103" s="1"/>
  <c r="E19" i="51"/>
  <c r="E41" i="51" s="1"/>
  <c r="E18" i="112"/>
  <c r="J12" i="104"/>
  <c r="J33" i="104" s="1"/>
  <c r="J12" i="105"/>
  <c r="J33" i="105" s="1"/>
  <c r="J12" i="88"/>
  <c r="J33" i="88" s="1"/>
  <c r="J13" i="87"/>
  <c r="J35" i="87" s="1"/>
  <c r="J13" i="103"/>
  <c r="J35" i="103" s="1"/>
  <c r="J13" i="102"/>
  <c r="J35" i="102" s="1"/>
  <c r="J12" i="112"/>
  <c r="J13" i="51"/>
  <c r="J35" i="51" s="1"/>
  <c r="P15" i="104"/>
  <c r="P36" i="104" s="1"/>
  <c r="P15" i="105"/>
  <c r="P36" i="105" s="1"/>
  <c r="P15" i="88"/>
  <c r="P36" i="88" s="1"/>
  <c r="P16" i="87"/>
  <c r="P38" i="87" s="1"/>
  <c r="P16" i="102"/>
  <c r="P38" i="102" s="1"/>
  <c r="P16" i="103"/>
  <c r="P38" i="103" s="1"/>
  <c r="P16" i="51"/>
  <c r="P38" i="51" s="1"/>
  <c r="U9" i="104"/>
  <c r="U30" i="104" s="1"/>
  <c r="U9" i="105"/>
  <c r="U30" i="105" s="1"/>
  <c r="U9" i="88"/>
  <c r="U30" i="88" s="1"/>
  <c r="U10" i="87"/>
  <c r="U32" i="87" s="1"/>
  <c r="U10" i="102"/>
  <c r="U32" i="102" s="1"/>
  <c r="U10" i="51"/>
  <c r="U32" i="51" s="1"/>
  <c r="U10" i="103"/>
  <c r="U32" i="103" s="1"/>
  <c r="T7" i="104"/>
  <c r="T28" i="104" s="1"/>
  <c r="T7" i="105"/>
  <c r="T28" i="105" s="1"/>
  <c r="T7" i="88"/>
  <c r="T28" i="88" s="1"/>
  <c r="T8" i="87"/>
  <c r="T30" i="87" s="1"/>
  <c r="T8" i="102"/>
  <c r="T30" i="102" s="1"/>
  <c r="T8" i="103"/>
  <c r="T30" i="103" s="1"/>
  <c r="T8" i="51"/>
  <c r="T30" i="51" s="1"/>
  <c r="C9" i="104"/>
  <c r="C30" i="104" s="1"/>
  <c r="C9" i="105"/>
  <c r="C30" i="105" s="1"/>
  <c r="C9" i="88"/>
  <c r="C30" i="88" s="1"/>
  <c r="C10" i="87"/>
  <c r="C32" i="87" s="1"/>
  <c r="C10" i="102"/>
  <c r="C32" i="102" s="1"/>
  <c r="C10" i="103"/>
  <c r="C32" i="103" s="1"/>
  <c r="C10" i="51"/>
  <c r="C32" i="51" s="1"/>
  <c r="C9" i="112"/>
  <c r="T12" i="104"/>
  <c r="T33" i="104" s="1"/>
  <c r="T12" i="105"/>
  <c r="T33" i="105" s="1"/>
  <c r="T12" i="88"/>
  <c r="T33" i="88" s="1"/>
  <c r="T13" i="87"/>
  <c r="T35" i="87" s="1"/>
  <c r="T13" i="102"/>
  <c r="T35" i="102" s="1"/>
  <c r="T13" i="103"/>
  <c r="T35" i="103" s="1"/>
  <c r="T13" i="51"/>
  <c r="T35" i="51" s="1"/>
  <c r="C12" i="104"/>
  <c r="C33" i="104" s="1"/>
  <c r="C12" i="88"/>
  <c r="C33" i="88" s="1"/>
  <c r="C12" i="105"/>
  <c r="C33" i="105" s="1"/>
  <c r="C13" i="87"/>
  <c r="C35" i="87" s="1"/>
  <c r="C13" i="102"/>
  <c r="C35" i="102" s="1"/>
  <c r="C13" i="103"/>
  <c r="C35" i="103" s="1"/>
  <c r="C13" i="51"/>
  <c r="C35" i="51" s="1"/>
  <c r="C12" i="112"/>
  <c r="J18" i="104"/>
  <c r="J39" i="104" s="1"/>
  <c r="J18" i="105"/>
  <c r="J39" i="105" s="1"/>
  <c r="J18" i="88"/>
  <c r="J39" i="88" s="1"/>
  <c r="J19" i="87"/>
  <c r="J41" i="87" s="1"/>
  <c r="J19" i="102"/>
  <c r="J41" i="102" s="1"/>
  <c r="J19" i="103"/>
  <c r="J41" i="103" s="1"/>
  <c r="J19" i="51"/>
  <c r="J41" i="51" s="1"/>
  <c r="J18" i="112"/>
  <c r="E7" i="104"/>
  <c r="E28" i="104" s="1"/>
  <c r="E7" i="105"/>
  <c r="E28" i="105" s="1"/>
  <c r="E7" i="88"/>
  <c r="E28" i="88" s="1"/>
  <c r="E8" i="87"/>
  <c r="E30" i="87" s="1"/>
  <c r="E8" i="102"/>
  <c r="E30" i="102" s="1"/>
  <c r="E8" i="103"/>
  <c r="E30" i="103" s="1"/>
  <c r="E8" i="51"/>
  <c r="E30" i="51" s="1"/>
  <c r="E7" i="112"/>
  <c r="T18" i="104"/>
  <c r="T39" i="104" s="1"/>
  <c r="T18" i="105"/>
  <c r="T39" i="105" s="1"/>
  <c r="T18" i="88"/>
  <c r="T39" i="88" s="1"/>
  <c r="T19" i="87"/>
  <c r="T41" i="87" s="1"/>
  <c r="T19" i="102"/>
  <c r="T41" i="102" s="1"/>
  <c r="T19" i="51"/>
  <c r="T41" i="51" s="1"/>
  <c r="T19" i="103"/>
  <c r="T41" i="103" s="1"/>
  <c r="I6" i="109"/>
  <c r="I27" i="109" s="1"/>
  <c r="I6" i="110"/>
  <c r="I27" i="110" s="1"/>
  <c r="I6" i="111"/>
  <c r="I27" i="111" s="1"/>
  <c r="I6" i="108"/>
  <c r="I27" i="108" s="1"/>
  <c r="I15" i="104"/>
  <c r="I36" i="104" s="1"/>
  <c r="I15" i="105"/>
  <c r="I36" i="105" s="1"/>
  <c r="I15" i="88"/>
  <c r="I36" i="88" s="1"/>
  <c r="I16" i="87"/>
  <c r="I38" i="87" s="1"/>
  <c r="I16" i="102"/>
  <c r="I38" i="102" s="1"/>
  <c r="I16" i="51"/>
  <c r="I38" i="51" s="1"/>
  <c r="I16" i="103"/>
  <c r="I38" i="103" s="1"/>
  <c r="I15" i="112"/>
  <c r="I18" i="104"/>
  <c r="I39" i="104" s="1"/>
  <c r="I18" i="105"/>
  <c r="I39" i="105" s="1"/>
  <c r="I18" i="88"/>
  <c r="I39" i="88" s="1"/>
  <c r="I19" i="87"/>
  <c r="I41" i="87" s="1"/>
  <c r="I19" i="102"/>
  <c r="I41" i="102" s="1"/>
  <c r="I19" i="51"/>
  <c r="I41" i="51" s="1"/>
  <c r="I19" i="103"/>
  <c r="I41" i="103" s="1"/>
  <c r="I18" i="112"/>
  <c r="C18" i="104"/>
  <c r="C39" i="104" s="1"/>
  <c r="C18" i="105"/>
  <c r="C39" i="105" s="1"/>
  <c r="C18" i="88"/>
  <c r="C39" i="88" s="1"/>
  <c r="C19" i="87"/>
  <c r="C41" i="87" s="1"/>
  <c r="C19" i="102"/>
  <c r="C41" i="102" s="1"/>
  <c r="C19" i="103"/>
  <c r="C41" i="103" s="1"/>
  <c r="C19" i="51"/>
  <c r="C41" i="51" s="1"/>
  <c r="C18" i="112"/>
  <c r="E9" i="104"/>
  <c r="E30" i="104" s="1"/>
  <c r="E9" i="105"/>
  <c r="E30" i="105" s="1"/>
  <c r="E9" i="88"/>
  <c r="E30" i="88" s="1"/>
  <c r="E10" i="87"/>
  <c r="E32" i="87" s="1"/>
  <c r="E10" i="102"/>
  <c r="E32" i="102" s="1"/>
  <c r="E10" i="51"/>
  <c r="E32" i="51" s="1"/>
  <c r="E10" i="103"/>
  <c r="E32" i="103" s="1"/>
  <c r="E9" i="112"/>
  <c r="H15" i="104"/>
  <c r="H36" i="104" s="1"/>
  <c r="H15" i="105"/>
  <c r="H36" i="105" s="1"/>
  <c r="H15" i="88"/>
  <c r="H36" i="88" s="1"/>
  <c r="H16" i="87"/>
  <c r="H38" i="87" s="1"/>
  <c r="H16" i="102"/>
  <c r="H38" i="102" s="1"/>
  <c r="H16" i="103"/>
  <c r="H38" i="103" s="1"/>
  <c r="H16" i="51"/>
  <c r="H38" i="51" s="1"/>
  <c r="H15" i="112"/>
  <c r="P9" i="104"/>
  <c r="P30" i="104" s="1"/>
  <c r="P9" i="105"/>
  <c r="P30" i="105" s="1"/>
  <c r="P9" i="88"/>
  <c r="P30" i="88" s="1"/>
  <c r="P10" i="87"/>
  <c r="P32" i="87" s="1"/>
  <c r="P10" i="102"/>
  <c r="P32" i="102" s="1"/>
  <c r="P10" i="103"/>
  <c r="P32" i="103" s="1"/>
  <c r="P10" i="51"/>
  <c r="P32" i="51" s="1"/>
  <c r="S9" i="104"/>
  <c r="S30" i="104" s="1"/>
  <c r="S9" i="105"/>
  <c r="S30" i="105" s="1"/>
  <c r="S9" i="88"/>
  <c r="S30" i="88" s="1"/>
  <c r="S10" i="87"/>
  <c r="S32" i="87" s="1"/>
  <c r="S10" i="102"/>
  <c r="S32" i="102" s="1"/>
  <c r="S10" i="103"/>
  <c r="S32" i="103" s="1"/>
  <c r="S10" i="51"/>
  <c r="S32" i="51" s="1"/>
  <c r="U18" i="104"/>
  <c r="U39" i="104" s="1"/>
  <c r="U18" i="105"/>
  <c r="U39" i="105" s="1"/>
  <c r="U19" i="87"/>
  <c r="U41" i="87" s="1"/>
  <c r="U18" i="88"/>
  <c r="U39" i="88" s="1"/>
  <c r="U19" i="102"/>
  <c r="U41" i="102" s="1"/>
  <c r="U19" i="103"/>
  <c r="U41" i="103" s="1"/>
  <c r="U19" i="51"/>
  <c r="U41" i="51" s="1"/>
  <c r="I9" i="104"/>
  <c r="I30" i="104" s="1"/>
  <c r="I9" i="105"/>
  <c r="I30" i="105" s="1"/>
  <c r="I10" i="87"/>
  <c r="I32" i="87" s="1"/>
  <c r="I9" i="88"/>
  <c r="I30" i="88" s="1"/>
  <c r="I10" i="102"/>
  <c r="I32" i="102" s="1"/>
  <c r="I10" i="51"/>
  <c r="I32" i="51" s="1"/>
  <c r="I10" i="103"/>
  <c r="I32" i="103" s="1"/>
  <c r="I9" i="112"/>
  <c r="U7" i="104"/>
  <c r="U28" i="104" s="1"/>
  <c r="U7" i="105"/>
  <c r="U28" i="105" s="1"/>
  <c r="U7" i="88"/>
  <c r="U28" i="88" s="1"/>
  <c r="U8" i="87"/>
  <c r="U30" i="87" s="1"/>
  <c r="U8" i="102"/>
  <c r="U30" i="102" s="1"/>
  <c r="U8" i="103"/>
  <c r="U30" i="103" s="1"/>
  <c r="U8" i="51"/>
  <c r="U30" i="51" s="1"/>
  <c r="T9" i="104"/>
  <c r="T30" i="104" s="1"/>
  <c r="T9" i="105"/>
  <c r="T30" i="105" s="1"/>
  <c r="T9" i="88"/>
  <c r="T30" i="88" s="1"/>
  <c r="T10" i="87"/>
  <c r="T32" i="87" s="1"/>
  <c r="T10" i="102"/>
  <c r="T32" i="102" s="1"/>
  <c r="T10" i="103"/>
  <c r="T32" i="103" s="1"/>
  <c r="T10" i="51"/>
  <c r="T32" i="51" s="1"/>
  <c r="J9" i="104"/>
  <c r="J30" i="104" s="1"/>
  <c r="J9" i="105"/>
  <c r="J30" i="105" s="1"/>
  <c r="J9" i="88"/>
  <c r="J30" i="88" s="1"/>
  <c r="J10" i="87"/>
  <c r="J32" i="87" s="1"/>
  <c r="J10" i="51"/>
  <c r="J32" i="51" s="1"/>
  <c r="J9" i="112"/>
  <c r="J10" i="102"/>
  <c r="J32" i="102" s="1"/>
  <c r="J10" i="103"/>
  <c r="J32" i="103" s="1"/>
  <c r="I7" i="104"/>
  <c r="I28" i="104" s="1"/>
  <c r="I7" i="105"/>
  <c r="I28" i="105" s="1"/>
  <c r="I7" i="88"/>
  <c r="I28" i="88" s="1"/>
  <c r="I8" i="87"/>
  <c r="I30" i="87" s="1"/>
  <c r="I8" i="102"/>
  <c r="I30" i="102" s="1"/>
  <c r="I8" i="103"/>
  <c r="I30" i="103" s="1"/>
  <c r="I8" i="51"/>
  <c r="I30" i="51" s="1"/>
  <c r="I7" i="112"/>
  <c r="H12" i="104"/>
  <c r="H33" i="104" s="1"/>
  <c r="H12" i="105"/>
  <c r="H33" i="105" s="1"/>
  <c r="H12" i="88"/>
  <c r="H33" i="88" s="1"/>
  <c r="H13" i="87"/>
  <c r="H35" i="87" s="1"/>
  <c r="H13" i="102"/>
  <c r="H35" i="102" s="1"/>
  <c r="H13" i="103"/>
  <c r="H35" i="103" s="1"/>
  <c r="H13" i="51"/>
  <c r="H35" i="51" s="1"/>
  <c r="H12" i="112"/>
  <c r="S15" i="104"/>
  <c r="S36" i="104" s="1"/>
  <c r="S15" i="105"/>
  <c r="S36" i="105" s="1"/>
  <c r="S15" i="88"/>
  <c r="S36" i="88" s="1"/>
  <c r="S16" i="87"/>
  <c r="S38" i="87" s="1"/>
  <c r="S16" i="102"/>
  <c r="S38" i="102" s="1"/>
  <c r="S16" i="103"/>
  <c r="S38" i="103" s="1"/>
  <c r="S16" i="51"/>
  <c r="S38" i="51" s="1"/>
  <c r="J15" i="104"/>
  <c r="J36" i="104" s="1"/>
  <c r="J15" i="105"/>
  <c r="J36" i="105" s="1"/>
  <c r="J15" i="88"/>
  <c r="J36" i="88" s="1"/>
  <c r="J16" i="87"/>
  <c r="J38" i="87" s="1"/>
  <c r="J16" i="102"/>
  <c r="J38" i="102" s="1"/>
  <c r="J16" i="51"/>
  <c r="J38" i="51" s="1"/>
  <c r="J16" i="103"/>
  <c r="J38" i="103" s="1"/>
  <c r="J15" i="112"/>
  <c r="E12" i="104"/>
  <c r="E33" i="104" s="1"/>
  <c r="E12" i="105"/>
  <c r="E33" i="105" s="1"/>
  <c r="E12" i="88"/>
  <c r="E33" i="88" s="1"/>
  <c r="E13" i="87"/>
  <c r="E35" i="87" s="1"/>
  <c r="E13" i="102"/>
  <c r="E35" i="102" s="1"/>
  <c r="E13" i="103"/>
  <c r="E35" i="103" s="1"/>
  <c r="E13" i="51"/>
  <c r="E35" i="51" s="1"/>
  <c r="E12" i="112"/>
  <c r="H18" i="104"/>
  <c r="H39" i="104" s="1"/>
  <c r="H18" i="105"/>
  <c r="H39" i="105" s="1"/>
  <c r="H18" i="88"/>
  <c r="H39" i="88" s="1"/>
  <c r="H19" i="87"/>
  <c r="H41" i="87" s="1"/>
  <c r="H19" i="102"/>
  <c r="H41" i="102" s="1"/>
  <c r="H18" i="112"/>
  <c r="H19" i="103"/>
  <c r="H41" i="103" s="1"/>
  <c r="H19" i="51"/>
  <c r="H41" i="51" s="1"/>
  <c r="P12" i="104"/>
  <c r="P33" i="104" s="1"/>
  <c r="P12" i="105"/>
  <c r="P33" i="105" s="1"/>
  <c r="P12" i="88"/>
  <c r="P33" i="88" s="1"/>
  <c r="P13" i="87"/>
  <c r="P35" i="87" s="1"/>
  <c r="P13" i="102"/>
  <c r="P35" i="102" s="1"/>
  <c r="P13" i="103"/>
  <c r="P35" i="103" s="1"/>
  <c r="P13" i="51"/>
  <c r="P35" i="51" s="1"/>
  <c r="S18" i="104"/>
  <c r="S39" i="104" s="1"/>
  <c r="S18" i="105"/>
  <c r="S39" i="105" s="1"/>
  <c r="S18" i="88"/>
  <c r="S39" i="88" s="1"/>
  <c r="S19" i="87"/>
  <c r="S41" i="87" s="1"/>
  <c r="S19" i="102"/>
  <c r="S41" i="102" s="1"/>
  <c r="S19" i="103"/>
  <c r="S41" i="103" s="1"/>
  <c r="S19" i="51"/>
  <c r="S41" i="51" s="1"/>
  <c r="U15" i="104"/>
  <c r="U36" i="104" s="1"/>
  <c r="U15" i="105"/>
  <c r="U36" i="105" s="1"/>
  <c r="U15" i="88"/>
  <c r="U36" i="88" s="1"/>
  <c r="U16" i="87"/>
  <c r="U38" i="87" s="1"/>
  <c r="U16" i="102"/>
  <c r="U38" i="102" s="1"/>
  <c r="U16" i="51"/>
  <c r="U38" i="51" s="1"/>
  <c r="U16" i="103"/>
  <c r="U38" i="103" s="1"/>
  <c r="S7" i="104"/>
  <c r="S28" i="104" s="1"/>
  <c r="S7" i="105"/>
  <c r="S28" i="105" s="1"/>
  <c r="S7" i="88"/>
  <c r="S28" i="88" s="1"/>
  <c r="S8" i="87"/>
  <c r="S30" i="87" s="1"/>
  <c r="S8" i="102"/>
  <c r="S30" i="102" s="1"/>
  <c r="S8" i="103"/>
  <c r="S30" i="103" s="1"/>
  <c r="S8" i="51"/>
  <c r="S30" i="51" s="1"/>
  <c r="C15" i="104"/>
  <c r="C36" i="104" s="1"/>
  <c r="C15" i="105"/>
  <c r="C36" i="105" s="1"/>
  <c r="C15" i="88"/>
  <c r="C36" i="88" s="1"/>
  <c r="C16" i="87"/>
  <c r="C38" i="87" s="1"/>
  <c r="C16" i="102"/>
  <c r="C38" i="102" s="1"/>
  <c r="C16" i="103"/>
  <c r="C38" i="103" s="1"/>
  <c r="C16" i="51"/>
  <c r="C38" i="51" s="1"/>
  <c r="C15" i="112"/>
  <c r="I12" i="104"/>
  <c r="I33" i="104" s="1"/>
  <c r="I12" i="105"/>
  <c r="I33" i="105" s="1"/>
  <c r="I12" i="88"/>
  <c r="I33" i="88" s="1"/>
  <c r="I13" i="87"/>
  <c r="I35" i="87" s="1"/>
  <c r="I13" i="102"/>
  <c r="I35" i="102" s="1"/>
  <c r="I13" i="51"/>
  <c r="I35" i="51" s="1"/>
  <c r="I13" i="103"/>
  <c r="I35" i="103" s="1"/>
  <c r="I12" i="112"/>
  <c r="C7" i="104"/>
  <c r="C28" i="104" s="1"/>
  <c r="C7" i="105"/>
  <c r="C28" i="105" s="1"/>
  <c r="C7" i="88"/>
  <c r="C28" i="88" s="1"/>
  <c r="C8" i="87"/>
  <c r="C30" i="87" s="1"/>
  <c r="C8" i="102"/>
  <c r="C30" i="102" s="1"/>
  <c r="C8" i="103"/>
  <c r="C30" i="103" s="1"/>
  <c r="C8" i="51"/>
  <c r="C30" i="51" s="1"/>
  <c r="C7" i="112"/>
  <c r="E15" i="104"/>
  <c r="E36" i="104" s="1"/>
  <c r="E15" i="105"/>
  <c r="E36" i="105" s="1"/>
  <c r="E15" i="88"/>
  <c r="E36" i="88" s="1"/>
  <c r="E16" i="87"/>
  <c r="E38" i="87" s="1"/>
  <c r="E16" i="102"/>
  <c r="E38" i="102" s="1"/>
  <c r="E16" i="103"/>
  <c r="E38" i="103" s="1"/>
  <c r="E16" i="51"/>
  <c r="E38" i="51" s="1"/>
  <c r="E15" i="112"/>
  <c r="H7" i="104"/>
  <c r="H28" i="104" s="1"/>
  <c r="H7" i="105"/>
  <c r="H28" i="105" s="1"/>
  <c r="H7" i="88"/>
  <c r="H28" i="88" s="1"/>
  <c r="H8" i="87"/>
  <c r="H30" i="87" s="1"/>
  <c r="H8" i="102"/>
  <c r="H30" i="102" s="1"/>
  <c r="H8" i="51"/>
  <c r="H30" i="51" s="1"/>
  <c r="H8" i="103"/>
  <c r="H30" i="103" s="1"/>
  <c r="H7" i="112"/>
  <c r="P18" i="104"/>
  <c r="P39" i="104" s="1"/>
  <c r="P18" i="105"/>
  <c r="P39" i="105" s="1"/>
  <c r="P18" i="88"/>
  <c r="P39" i="88" s="1"/>
  <c r="P19" i="87"/>
  <c r="P41" i="87" s="1"/>
  <c r="P19" i="102"/>
  <c r="P41" i="102" s="1"/>
  <c r="P19" i="103"/>
  <c r="P41" i="103" s="1"/>
  <c r="P19" i="51"/>
  <c r="P41" i="51" s="1"/>
  <c r="S12" i="104"/>
  <c r="S33" i="104" s="1"/>
  <c r="S12" i="88"/>
  <c r="S33" i="88" s="1"/>
  <c r="S12" i="105"/>
  <c r="S33" i="105" s="1"/>
  <c r="S13" i="87"/>
  <c r="S35" i="87" s="1"/>
  <c r="S13" i="102"/>
  <c r="S35" i="102" s="1"/>
  <c r="S13" i="103"/>
  <c r="S35" i="103" s="1"/>
  <c r="S13" i="51"/>
  <c r="S35" i="51" s="1"/>
  <c r="U12" i="104"/>
  <c r="U33" i="104" s="1"/>
  <c r="U12" i="105"/>
  <c r="U33" i="105" s="1"/>
  <c r="U12" i="88"/>
  <c r="U33" i="88" s="1"/>
  <c r="U13" i="87"/>
  <c r="U35" i="87" s="1"/>
  <c r="U13" i="102"/>
  <c r="U35" i="102" s="1"/>
  <c r="U13" i="103"/>
  <c r="U35" i="103" s="1"/>
  <c r="U13" i="51"/>
  <c r="U35" i="51" s="1"/>
  <c r="J7" i="104"/>
  <c r="J28" i="104" s="1"/>
  <c r="J7" i="105"/>
  <c r="J28" i="105" s="1"/>
  <c r="J7" i="88"/>
  <c r="J28" i="88" s="1"/>
  <c r="J8" i="87"/>
  <c r="J30" i="87" s="1"/>
  <c r="J8" i="102"/>
  <c r="J30" i="102" s="1"/>
  <c r="J8" i="103"/>
  <c r="J30" i="103" s="1"/>
  <c r="J8" i="51"/>
  <c r="J30" i="51" s="1"/>
  <c r="J7" i="112"/>
  <c r="H9" i="104"/>
  <c r="H30" i="104" s="1"/>
  <c r="H9" i="105"/>
  <c r="H30" i="105" s="1"/>
  <c r="H9" i="88"/>
  <c r="H30" i="88" s="1"/>
  <c r="H10" i="87"/>
  <c r="H32" i="87" s="1"/>
  <c r="H10" i="102"/>
  <c r="H32" i="102" s="1"/>
  <c r="H10" i="103"/>
  <c r="H32" i="103" s="1"/>
  <c r="H9" i="112"/>
  <c r="H10" i="51"/>
  <c r="H32" i="51" s="1"/>
  <c r="P7" i="104"/>
  <c r="P28" i="104" s="1"/>
  <c r="P7" i="105"/>
  <c r="P28" i="105" s="1"/>
  <c r="P7" i="88"/>
  <c r="P28" i="88" s="1"/>
  <c r="P8" i="87"/>
  <c r="P30" i="87" s="1"/>
  <c r="P8" i="102"/>
  <c r="P30" i="102" s="1"/>
  <c r="P8" i="51"/>
  <c r="P30" i="51" s="1"/>
  <c r="P8" i="103"/>
  <c r="P30" i="103" s="1"/>
  <c r="T15" i="104"/>
  <c r="T36" i="104" s="1"/>
  <c r="T15" i="105"/>
  <c r="T36" i="105" s="1"/>
  <c r="T15" i="88"/>
  <c r="T36" i="88" s="1"/>
  <c r="T16" i="87"/>
  <c r="T38" i="87" s="1"/>
  <c r="T16" i="102"/>
  <c r="T38" i="102" s="1"/>
  <c r="T16" i="103"/>
  <c r="T38" i="103" s="1"/>
  <c r="T16" i="51"/>
  <c r="T38" i="51" s="1"/>
  <c r="C6" i="109"/>
  <c r="C27" i="109" s="1"/>
  <c r="C6" i="111"/>
  <c r="C27" i="111" s="1"/>
  <c r="C6" i="108"/>
  <c r="C27" i="108" s="1"/>
  <c r="C6" i="110"/>
  <c r="C27" i="110" s="1"/>
  <c r="T11" i="8"/>
  <c r="T17" i="8"/>
  <c r="T20" i="8"/>
  <c r="T14" i="8"/>
  <c r="C14" i="8"/>
  <c r="I17" i="8"/>
  <c r="J17" i="8"/>
  <c r="E11" i="8"/>
  <c r="H17" i="8"/>
  <c r="P11" i="8"/>
  <c r="S11" i="8"/>
  <c r="U17" i="8"/>
  <c r="C17" i="8"/>
  <c r="P20" i="8"/>
  <c r="U11" i="8"/>
  <c r="H14" i="8"/>
  <c r="U14" i="8"/>
  <c r="I11" i="8"/>
  <c r="H11" i="8"/>
  <c r="C11" i="8"/>
  <c r="E17" i="8"/>
  <c r="S14" i="8"/>
  <c r="J11" i="8"/>
  <c r="I14" i="8"/>
  <c r="C20" i="8"/>
  <c r="E20" i="8"/>
  <c r="J14" i="8"/>
  <c r="P17" i="8"/>
  <c r="S17" i="8"/>
  <c r="I20" i="8"/>
  <c r="E14" i="8"/>
  <c r="H20" i="8"/>
  <c r="J20" i="8"/>
  <c r="P14" i="8"/>
  <c r="S20" i="8"/>
  <c r="U20" i="8"/>
  <c r="H19" i="104" l="1"/>
  <c r="H40" i="104" s="1"/>
  <c r="H19" i="105"/>
  <c r="H40" i="105" s="1"/>
  <c r="H19" i="88"/>
  <c r="H40" i="88" s="1"/>
  <c r="H20" i="87"/>
  <c r="H42" i="87" s="1"/>
  <c r="H20" i="102"/>
  <c r="H42" i="102" s="1"/>
  <c r="H20" i="51"/>
  <c r="H42" i="51" s="1"/>
  <c r="H20" i="103"/>
  <c r="H42" i="103" s="1"/>
  <c r="H19" i="112"/>
  <c r="P16" i="104"/>
  <c r="P37" i="104" s="1"/>
  <c r="P16" i="105"/>
  <c r="P37" i="105" s="1"/>
  <c r="P16" i="88"/>
  <c r="P37" i="88" s="1"/>
  <c r="P17" i="87"/>
  <c r="P39" i="87" s="1"/>
  <c r="P17" i="102"/>
  <c r="P39" i="102" s="1"/>
  <c r="P17" i="103"/>
  <c r="P39" i="103" s="1"/>
  <c r="P17" i="51"/>
  <c r="P39" i="51" s="1"/>
  <c r="C10" i="104"/>
  <c r="C31" i="104" s="1"/>
  <c r="C10" i="105"/>
  <c r="C31" i="105" s="1"/>
  <c r="C10" i="88"/>
  <c r="C31" i="88" s="1"/>
  <c r="C11" i="87"/>
  <c r="C33" i="87" s="1"/>
  <c r="C11" i="102"/>
  <c r="C33" i="102" s="1"/>
  <c r="C11" i="51"/>
  <c r="C33" i="51" s="1"/>
  <c r="C11" i="103"/>
  <c r="C33" i="103" s="1"/>
  <c r="C10" i="112"/>
  <c r="E10" i="104"/>
  <c r="E31" i="104" s="1"/>
  <c r="E10" i="105"/>
  <c r="E31" i="105" s="1"/>
  <c r="E10" i="88"/>
  <c r="E31" i="88" s="1"/>
  <c r="E11" i="87"/>
  <c r="E33" i="87" s="1"/>
  <c r="E11" i="102"/>
  <c r="E33" i="102" s="1"/>
  <c r="E11" i="103"/>
  <c r="E33" i="103" s="1"/>
  <c r="E11" i="51"/>
  <c r="E33" i="51" s="1"/>
  <c r="E10" i="112"/>
  <c r="H18" i="109"/>
  <c r="H39" i="109" s="1"/>
  <c r="H18" i="110"/>
  <c r="H39" i="110" s="1"/>
  <c r="H18" i="111"/>
  <c r="H39" i="111" s="1"/>
  <c r="H18" i="108"/>
  <c r="H39" i="108" s="1"/>
  <c r="I15" i="109"/>
  <c r="I36" i="109" s="1"/>
  <c r="I15" i="111"/>
  <c r="I36" i="111" s="1"/>
  <c r="I15" i="108"/>
  <c r="I36" i="108" s="1"/>
  <c r="I15" i="110"/>
  <c r="I36" i="110" s="1"/>
  <c r="J12" i="109"/>
  <c r="J33" i="109" s="1"/>
  <c r="J12" i="111"/>
  <c r="J33" i="111" s="1"/>
  <c r="J12" i="110"/>
  <c r="J33" i="110" s="1"/>
  <c r="J12" i="108"/>
  <c r="J33" i="108" s="1"/>
  <c r="E13" i="104"/>
  <c r="E34" i="104" s="1"/>
  <c r="E13" i="105"/>
  <c r="E34" i="105" s="1"/>
  <c r="E13" i="88"/>
  <c r="E34" i="88" s="1"/>
  <c r="E14" i="87"/>
  <c r="E36" i="87" s="1"/>
  <c r="E14" i="102"/>
  <c r="E36" i="102" s="1"/>
  <c r="E14" i="103"/>
  <c r="E36" i="103" s="1"/>
  <c r="E14" i="51"/>
  <c r="E36" i="51" s="1"/>
  <c r="E13" i="112"/>
  <c r="J13" i="104"/>
  <c r="J34" i="104" s="1"/>
  <c r="J13" i="105"/>
  <c r="J34" i="105" s="1"/>
  <c r="J13" i="88"/>
  <c r="J34" i="88" s="1"/>
  <c r="J14" i="87"/>
  <c r="J36" i="87" s="1"/>
  <c r="J14" i="102"/>
  <c r="J36" i="102" s="1"/>
  <c r="J13" i="112"/>
  <c r="J14" i="103"/>
  <c r="J36" i="103" s="1"/>
  <c r="J14" i="51"/>
  <c r="J36" i="51" s="1"/>
  <c r="H10" i="104"/>
  <c r="H31" i="104" s="1"/>
  <c r="H10" i="105"/>
  <c r="H31" i="105" s="1"/>
  <c r="H10" i="88"/>
  <c r="H31" i="88" s="1"/>
  <c r="H11" i="87"/>
  <c r="H33" i="87" s="1"/>
  <c r="H11" i="102"/>
  <c r="H33" i="102" s="1"/>
  <c r="H11" i="103"/>
  <c r="H33" i="103" s="1"/>
  <c r="H11" i="51"/>
  <c r="H33" i="51" s="1"/>
  <c r="H10" i="112"/>
  <c r="S10" i="104"/>
  <c r="S31" i="104" s="1"/>
  <c r="S10" i="105"/>
  <c r="S31" i="105" s="1"/>
  <c r="S11" i="87"/>
  <c r="S33" i="87" s="1"/>
  <c r="S10" i="88"/>
  <c r="S31" i="88" s="1"/>
  <c r="S11" i="102"/>
  <c r="S33" i="102" s="1"/>
  <c r="S11" i="51"/>
  <c r="S33" i="51" s="1"/>
  <c r="S11" i="103"/>
  <c r="S33" i="103" s="1"/>
  <c r="J16" i="104"/>
  <c r="J37" i="104" s="1"/>
  <c r="J16" i="105"/>
  <c r="J37" i="105" s="1"/>
  <c r="J16" i="88"/>
  <c r="J37" i="88" s="1"/>
  <c r="J17" i="87"/>
  <c r="J39" i="87" s="1"/>
  <c r="J17" i="102"/>
  <c r="J39" i="102" s="1"/>
  <c r="J17" i="51"/>
  <c r="J39" i="51" s="1"/>
  <c r="J16" i="112"/>
  <c r="J17" i="103"/>
  <c r="J39" i="103" s="1"/>
  <c r="T19" i="104"/>
  <c r="T40" i="104" s="1"/>
  <c r="T19" i="105"/>
  <c r="T40" i="105" s="1"/>
  <c r="T19" i="88"/>
  <c r="T40" i="88" s="1"/>
  <c r="T20" i="87"/>
  <c r="T42" i="87" s="1"/>
  <c r="T20" i="102"/>
  <c r="T42" i="102" s="1"/>
  <c r="T20" i="103"/>
  <c r="T42" i="103" s="1"/>
  <c r="T20" i="51"/>
  <c r="T42" i="51" s="1"/>
  <c r="I19" i="104"/>
  <c r="I40" i="104" s="1"/>
  <c r="I19" i="105"/>
  <c r="I40" i="105" s="1"/>
  <c r="I19" i="88"/>
  <c r="I40" i="88" s="1"/>
  <c r="I20" i="87"/>
  <c r="I42" i="87" s="1"/>
  <c r="I20" i="102"/>
  <c r="I42" i="102" s="1"/>
  <c r="I20" i="103"/>
  <c r="I42" i="103" s="1"/>
  <c r="I20" i="51"/>
  <c r="I42" i="51" s="1"/>
  <c r="I19" i="112"/>
  <c r="E19" i="104"/>
  <c r="E40" i="104" s="1"/>
  <c r="E19" i="88"/>
  <c r="E40" i="88" s="1"/>
  <c r="E19" i="105"/>
  <c r="E40" i="105" s="1"/>
  <c r="E20" i="87"/>
  <c r="E42" i="87" s="1"/>
  <c r="E20" i="102"/>
  <c r="E42" i="102" s="1"/>
  <c r="E20" i="103"/>
  <c r="E42" i="103" s="1"/>
  <c r="E20" i="51"/>
  <c r="E42" i="51" s="1"/>
  <c r="E19" i="112"/>
  <c r="S13" i="104"/>
  <c r="S34" i="104" s="1"/>
  <c r="S13" i="105"/>
  <c r="S34" i="105" s="1"/>
  <c r="S13" i="88"/>
  <c r="S34" i="88" s="1"/>
  <c r="S14" i="87"/>
  <c r="S36" i="87" s="1"/>
  <c r="S14" i="102"/>
  <c r="S36" i="102" s="1"/>
  <c r="S14" i="103"/>
  <c r="S36" i="103" s="1"/>
  <c r="S14" i="51"/>
  <c r="S36" i="51" s="1"/>
  <c r="I10" i="104"/>
  <c r="I31" i="104" s="1"/>
  <c r="I10" i="105"/>
  <c r="I31" i="105" s="1"/>
  <c r="I10" i="88"/>
  <c r="I31" i="88" s="1"/>
  <c r="I11" i="87"/>
  <c r="I33" i="87" s="1"/>
  <c r="I11" i="102"/>
  <c r="I33" i="102" s="1"/>
  <c r="I11" i="103"/>
  <c r="I33" i="103" s="1"/>
  <c r="I11" i="51"/>
  <c r="I33" i="51" s="1"/>
  <c r="I10" i="112"/>
  <c r="P10" i="104"/>
  <c r="P31" i="104" s="1"/>
  <c r="P10" i="105"/>
  <c r="P31" i="105" s="1"/>
  <c r="P10" i="88"/>
  <c r="P31" i="88" s="1"/>
  <c r="P11" i="87"/>
  <c r="P33" i="87" s="1"/>
  <c r="P11" i="103"/>
  <c r="P33" i="103" s="1"/>
  <c r="P11" i="102"/>
  <c r="P33" i="102" s="1"/>
  <c r="P11" i="51"/>
  <c r="P33" i="51" s="1"/>
  <c r="I16" i="104"/>
  <c r="I37" i="104" s="1"/>
  <c r="I16" i="105"/>
  <c r="I37" i="105" s="1"/>
  <c r="I16" i="88"/>
  <c r="I37" i="88" s="1"/>
  <c r="I17" i="87"/>
  <c r="I39" i="87" s="1"/>
  <c r="I17" i="102"/>
  <c r="I39" i="102" s="1"/>
  <c r="I17" i="103"/>
  <c r="I39" i="103" s="1"/>
  <c r="I17" i="51"/>
  <c r="I39" i="51" s="1"/>
  <c r="I16" i="112"/>
  <c r="J19" i="104"/>
  <c r="J40" i="104" s="1"/>
  <c r="J19" i="105"/>
  <c r="J40" i="105" s="1"/>
  <c r="J19" i="88"/>
  <c r="J40" i="88" s="1"/>
  <c r="J20" i="87"/>
  <c r="J42" i="87" s="1"/>
  <c r="J20" i="102"/>
  <c r="J42" i="102" s="1"/>
  <c r="J20" i="103"/>
  <c r="J42" i="103" s="1"/>
  <c r="J20" i="51"/>
  <c r="J42" i="51" s="1"/>
  <c r="J19" i="112"/>
  <c r="S16" i="104"/>
  <c r="S37" i="104" s="1"/>
  <c r="S16" i="105"/>
  <c r="S37" i="105" s="1"/>
  <c r="S16" i="88"/>
  <c r="S37" i="88" s="1"/>
  <c r="S17" i="87"/>
  <c r="S39" i="87" s="1"/>
  <c r="S17" i="102"/>
  <c r="S39" i="102" s="1"/>
  <c r="S17" i="51"/>
  <c r="S39" i="51" s="1"/>
  <c r="S17" i="103"/>
  <c r="S39" i="103" s="1"/>
  <c r="C19" i="104"/>
  <c r="C40" i="104" s="1"/>
  <c r="C19" i="105"/>
  <c r="C40" i="105" s="1"/>
  <c r="C19" i="88"/>
  <c r="C40" i="88" s="1"/>
  <c r="C20" i="87"/>
  <c r="C42" i="87" s="1"/>
  <c r="C20" i="102"/>
  <c r="C42" i="102" s="1"/>
  <c r="C20" i="103"/>
  <c r="C42" i="103" s="1"/>
  <c r="C20" i="51"/>
  <c r="C42" i="51" s="1"/>
  <c r="C19" i="112"/>
  <c r="E16" i="104"/>
  <c r="E37" i="104" s="1"/>
  <c r="E16" i="105"/>
  <c r="E37" i="105" s="1"/>
  <c r="E16" i="88"/>
  <c r="E37" i="88" s="1"/>
  <c r="E17" i="87"/>
  <c r="E39" i="87" s="1"/>
  <c r="E17" i="102"/>
  <c r="E39" i="102" s="1"/>
  <c r="E17" i="103"/>
  <c r="E39" i="103" s="1"/>
  <c r="E17" i="51"/>
  <c r="E39" i="51" s="1"/>
  <c r="E16" i="112"/>
  <c r="U13" i="104"/>
  <c r="U34" i="104" s="1"/>
  <c r="U13" i="105"/>
  <c r="U34" i="105" s="1"/>
  <c r="U13" i="88"/>
  <c r="U34" i="88" s="1"/>
  <c r="U14" i="87"/>
  <c r="U36" i="87" s="1"/>
  <c r="U14" i="102"/>
  <c r="U36" i="102" s="1"/>
  <c r="U14" i="103"/>
  <c r="U36" i="103" s="1"/>
  <c r="U14" i="51"/>
  <c r="U36" i="51" s="1"/>
  <c r="C16" i="104"/>
  <c r="C37" i="104" s="1"/>
  <c r="C16" i="105"/>
  <c r="C37" i="105" s="1"/>
  <c r="C16" i="88"/>
  <c r="C37" i="88" s="1"/>
  <c r="C17" i="87"/>
  <c r="C39" i="87" s="1"/>
  <c r="C17" i="102"/>
  <c r="C39" i="102" s="1"/>
  <c r="C17" i="51"/>
  <c r="C39" i="51" s="1"/>
  <c r="C16" i="112"/>
  <c r="C17" i="103"/>
  <c r="C39" i="103" s="1"/>
  <c r="H16" i="105"/>
  <c r="H37" i="105" s="1"/>
  <c r="H16" i="104"/>
  <c r="H37" i="104" s="1"/>
  <c r="H16" i="88"/>
  <c r="H37" i="88" s="1"/>
  <c r="H17" i="87"/>
  <c r="H39" i="87" s="1"/>
  <c r="H17" i="102"/>
  <c r="H39" i="102" s="1"/>
  <c r="H17" i="103"/>
  <c r="H39" i="103" s="1"/>
  <c r="H16" i="112"/>
  <c r="H17" i="51"/>
  <c r="H39" i="51" s="1"/>
  <c r="C13" i="104"/>
  <c r="C34" i="104" s="1"/>
  <c r="C13" i="105"/>
  <c r="C34" i="105" s="1"/>
  <c r="C13" i="88"/>
  <c r="C34" i="88" s="1"/>
  <c r="C14" i="87"/>
  <c r="C36" i="87" s="1"/>
  <c r="C14" i="102"/>
  <c r="C36" i="102" s="1"/>
  <c r="C14" i="103"/>
  <c r="C36" i="103" s="1"/>
  <c r="C14" i="51"/>
  <c r="C36" i="51" s="1"/>
  <c r="C13" i="112"/>
  <c r="T10" i="104"/>
  <c r="T31" i="104" s="1"/>
  <c r="T10" i="105"/>
  <c r="T31" i="105" s="1"/>
  <c r="T10" i="88"/>
  <c r="T31" i="88" s="1"/>
  <c r="T11" i="87"/>
  <c r="T33" i="87" s="1"/>
  <c r="T11" i="51"/>
  <c r="T33" i="51" s="1"/>
  <c r="T11" i="102"/>
  <c r="T33" i="102" s="1"/>
  <c r="T11" i="103"/>
  <c r="T33" i="103" s="1"/>
  <c r="J9" i="109"/>
  <c r="J30" i="109" s="1"/>
  <c r="J9" i="111"/>
  <c r="J30" i="111" s="1"/>
  <c r="J9" i="110"/>
  <c r="J30" i="110" s="1"/>
  <c r="J9" i="108"/>
  <c r="J30" i="108" s="1"/>
  <c r="I9" i="109"/>
  <c r="I30" i="109" s="1"/>
  <c r="I9" i="111"/>
  <c r="I30" i="111" s="1"/>
  <c r="I9" i="108"/>
  <c r="I30" i="108" s="1"/>
  <c r="I9" i="110"/>
  <c r="I30" i="110" s="1"/>
  <c r="E7" i="109"/>
  <c r="E28" i="109" s="1"/>
  <c r="E7" i="111"/>
  <c r="E28" i="111" s="1"/>
  <c r="E7" i="108"/>
  <c r="E28" i="108" s="1"/>
  <c r="E7" i="110"/>
  <c r="E28" i="110" s="1"/>
  <c r="J18" i="109"/>
  <c r="J39" i="109" s="1"/>
  <c r="J18" i="111"/>
  <c r="J39" i="111" s="1"/>
  <c r="J18" i="110"/>
  <c r="J39" i="110" s="1"/>
  <c r="J18" i="108"/>
  <c r="J39" i="108" s="1"/>
  <c r="C12" i="108"/>
  <c r="C33" i="108" s="1"/>
  <c r="C12" i="109"/>
  <c r="C33" i="109" s="1"/>
  <c r="C12" i="111"/>
  <c r="C33" i="111" s="1"/>
  <c r="C12" i="110"/>
  <c r="C33" i="110" s="1"/>
  <c r="E18" i="109"/>
  <c r="E39" i="109" s="1"/>
  <c r="E18" i="108"/>
  <c r="E39" i="108" s="1"/>
  <c r="E18" i="111"/>
  <c r="E39" i="111" s="1"/>
  <c r="E18" i="110"/>
  <c r="E39" i="110" s="1"/>
  <c r="U19" i="104"/>
  <c r="U40" i="104" s="1"/>
  <c r="U19" i="105"/>
  <c r="U40" i="105" s="1"/>
  <c r="U19" i="88"/>
  <c r="U40" i="88" s="1"/>
  <c r="U20" i="87"/>
  <c r="U42" i="87" s="1"/>
  <c r="U20" i="102"/>
  <c r="U42" i="102" s="1"/>
  <c r="U20" i="103"/>
  <c r="U42" i="103" s="1"/>
  <c r="U20" i="51"/>
  <c r="U42" i="51" s="1"/>
  <c r="I13" i="104"/>
  <c r="I34" i="104" s="1"/>
  <c r="I13" i="105"/>
  <c r="I34" i="105" s="1"/>
  <c r="I13" i="88"/>
  <c r="I34" i="88" s="1"/>
  <c r="I14" i="87"/>
  <c r="I36" i="87" s="1"/>
  <c r="I14" i="102"/>
  <c r="I36" i="102" s="1"/>
  <c r="I14" i="103"/>
  <c r="I36" i="103" s="1"/>
  <c r="I14" i="51"/>
  <c r="I36" i="51" s="1"/>
  <c r="I13" i="112"/>
  <c r="H13" i="104"/>
  <c r="H34" i="104" s="1"/>
  <c r="H13" i="105"/>
  <c r="H34" i="105" s="1"/>
  <c r="H13" i="88"/>
  <c r="H34" i="88" s="1"/>
  <c r="H14" i="87"/>
  <c r="H36" i="87" s="1"/>
  <c r="H14" i="103"/>
  <c r="H36" i="103" s="1"/>
  <c r="H14" i="51"/>
  <c r="H36" i="51" s="1"/>
  <c r="H13" i="112"/>
  <c r="H14" i="102"/>
  <c r="H36" i="102" s="1"/>
  <c r="T13" i="104"/>
  <c r="T34" i="104" s="1"/>
  <c r="T13" i="105"/>
  <c r="T34" i="105" s="1"/>
  <c r="T13" i="88"/>
  <c r="T34" i="88" s="1"/>
  <c r="T14" i="87"/>
  <c r="T36" i="87" s="1"/>
  <c r="T14" i="102"/>
  <c r="T36" i="102" s="1"/>
  <c r="T14" i="103"/>
  <c r="T36" i="103" s="1"/>
  <c r="T14" i="51"/>
  <c r="T36" i="51" s="1"/>
  <c r="E9" i="109"/>
  <c r="E30" i="109" s="1"/>
  <c r="E9" i="108"/>
  <c r="E30" i="108" s="1"/>
  <c r="E9" i="111"/>
  <c r="E30" i="111" s="1"/>
  <c r="E9" i="110"/>
  <c r="E30" i="110" s="1"/>
  <c r="I18" i="109"/>
  <c r="I39" i="109" s="1"/>
  <c r="I18" i="108"/>
  <c r="I39" i="108" s="1"/>
  <c r="I18" i="111"/>
  <c r="I39" i="111" s="1"/>
  <c r="I18" i="110"/>
  <c r="I39" i="110" s="1"/>
  <c r="S19" i="104"/>
  <c r="S40" i="104" s="1"/>
  <c r="S19" i="105"/>
  <c r="S40" i="105" s="1"/>
  <c r="S19" i="88"/>
  <c r="S40" i="88" s="1"/>
  <c r="S20" i="87"/>
  <c r="S42" i="87" s="1"/>
  <c r="S20" i="102"/>
  <c r="S42" i="102" s="1"/>
  <c r="S20" i="51"/>
  <c r="S42" i="51" s="1"/>
  <c r="S20" i="103"/>
  <c r="S42" i="103" s="1"/>
  <c r="J10" i="104"/>
  <c r="J31" i="104" s="1"/>
  <c r="J10" i="105"/>
  <c r="J31" i="105" s="1"/>
  <c r="J10" i="88"/>
  <c r="J31" i="88" s="1"/>
  <c r="J11" i="87"/>
  <c r="J33" i="87" s="1"/>
  <c r="J11" i="102"/>
  <c r="J33" i="102" s="1"/>
  <c r="J11" i="103"/>
  <c r="J33" i="103" s="1"/>
  <c r="J11" i="51"/>
  <c r="J33" i="51" s="1"/>
  <c r="J10" i="112"/>
  <c r="J7" i="109"/>
  <c r="J28" i="109" s="1"/>
  <c r="J7" i="111"/>
  <c r="J28" i="111" s="1"/>
  <c r="J7" i="110"/>
  <c r="J28" i="110" s="1"/>
  <c r="J7" i="108"/>
  <c r="J28" i="108" s="1"/>
  <c r="H12" i="109"/>
  <c r="H33" i="109" s="1"/>
  <c r="H12" i="110"/>
  <c r="H33" i="110" s="1"/>
  <c r="H12" i="111"/>
  <c r="H33" i="111" s="1"/>
  <c r="H12" i="108"/>
  <c r="H33" i="108" s="1"/>
  <c r="I7" i="109"/>
  <c r="I28" i="109" s="1"/>
  <c r="I7" i="110"/>
  <c r="I28" i="110" s="1"/>
  <c r="I7" i="108"/>
  <c r="I28" i="108" s="1"/>
  <c r="I7" i="111"/>
  <c r="I28" i="111" s="1"/>
  <c r="U16" i="104"/>
  <c r="U37" i="104" s="1"/>
  <c r="U16" i="105"/>
  <c r="U37" i="105" s="1"/>
  <c r="U16" i="88"/>
  <c r="U37" i="88" s="1"/>
  <c r="U17" i="87"/>
  <c r="U39" i="87" s="1"/>
  <c r="U17" i="102"/>
  <c r="U39" i="102" s="1"/>
  <c r="U17" i="103"/>
  <c r="U39" i="103" s="1"/>
  <c r="U17" i="51"/>
  <c r="U39" i="51" s="1"/>
  <c r="H15" i="109"/>
  <c r="H36" i="109" s="1"/>
  <c r="H15" i="110"/>
  <c r="H36" i="110" s="1"/>
  <c r="H15" i="111"/>
  <c r="H36" i="111" s="1"/>
  <c r="H15" i="108"/>
  <c r="H36" i="108" s="1"/>
  <c r="C18" i="108"/>
  <c r="C39" i="108" s="1"/>
  <c r="C18" i="109"/>
  <c r="C39" i="109" s="1"/>
  <c r="C18" i="111"/>
  <c r="C39" i="111" s="1"/>
  <c r="C18" i="110"/>
  <c r="C39" i="110" s="1"/>
  <c r="U10" i="104"/>
  <c r="U31" i="104" s="1"/>
  <c r="U10" i="105"/>
  <c r="U31" i="105" s="1"/>
  <c r="U10" i="88"/>
  <c r="U31" i="88" s="1"/>
  <c r="U11" i="87"/>
  <c r="U33" i="87" s="1"/>
  <c r="U11" i="102"/>
  <c r="U33" i="102" s="1"/>
  <c r="U11" i="103"/>
  <c r="U33" i="103" s="1"/>
  <c r="U11" i="51"/>
  <c r="U33" i="51" s="1"/>
  <c r="P13" i="104"/>
  <c r="P34" i="104" s="1"/>
  <c r="P13" i="105"/>
  <c r="P34" i="105" s="1"/>
  <c r="P13" i="88"/>
  <c r="P34" i="88" s="1"/>
  <c r="P14" i="87"/>
  <c r="P36" i="87" s="1"/>
  <c r="P14" i="102"/>
  <c r="P36" i="102" s="1"/>
  <c r="P14" i="103"/>
  <c r="P36" i="103" s="1"/>
  <c r="P14" i="51"/>
  <c r="P36" i="51" s="1"/>
  <c r="P19" i="104"/>
  <c r="P40" i="104" s="1"/>
  <c r="P19" i="105"/>
  <c r="P40" i="105" s="1"/>
  <c r="P19" i="88"/>
  <c r="P40" i="88" s="1"/>
  <c r="P20" i="87"/>
  <c r="P42" i="87" s="1"/>
  <c r="P20" i="103"/>
  <c r="P42" i="103" s="1"/>
  <c r="P20" i="51"/>
  <c r="P42" i="51" s="1"/>
  <c r="P20" i="102"/>
  <c r="P42" i="102" s="1"/>
  <c r="T16" i="104"/>
  <c r="T37" i="104" s="1"/>
  <c r="T16" i="105"/>
  <c r="T37" i="105" s="1"/>
  <c r="T16" i="88"/>
  <c r="T37" i="88" s="1"/>
  <c r="T17" i="87"/>
  <c r="T39" i="87" s="1"/>
  <c r="T17" i="102"/>
  <c r="T39" i="102" s="1"/>
  <c r="T17" i="51"/>
  <c r="T39" i="51" s="1"/>
  <c r="T17" i="103"/>
  <c r="T39" i="103" s="1"/>
  <c r="H9" i="109"/>
  <c r="H30" i="109" s="1"/>
  <c r="H9" i="110"/>
  <c r="H30" i="110" s="1"/>
  <c r="H9" i="111"/>
  <c r="H30" i="111" s="1"/>
  <c r="H9" i="108"/>
  <c r="H30" i="108" s="1"/>
  <c r="H7" i="109"/>
  <c r="H28" i="109" s="1"/>
  <c r="H7" i="111"/>
  <c r="H28" i="111" s="1"/>
  <c r="H7" i="108"/>
  <c r="H28" i="108" s="1"/>
  <c r="H7" i="110"/>
  <c r="H28" i="110" s="1"/>
  <c r="E15" i="109"/>
  <c r="E36" i="109" s="1"/>
  <c r="E15" i="108"/>
  <c r="E36" i="108" s="1"/>
  <c r="E15" i="111"/>
  <c r="E36" i="111" s="1"/>
  <c r="E15" i="110"/>
  <c r="E36" i="110" s="1"/>
  <c r="C7" i="110"/>
  <c r="C28" i="110" s="1"/>
  <c r="C7" i="108"/>
  <c r="C28" i="108" s="1"/>
  <c r="C7" i="111"/>
  <c r="C28" i="111" s="1"/>
  <c r="C7" i="109"/>
  <c r="C28" i="109" s="1"/>
  <c r="I12" i="109"/>
  <c r="I33" i="109" s="1"/>
  <c r="I12" i="108"/>
  <c r="I33" i="108" s="1"/>
  <c r="I12" i="111"/>
  <c r="I33" i="111" s="1"/>
  <c r="I12" i="110"/>
  <c r="I33" i="110" s="1"/>
  <c r="C15" i="109"/>
  <c r="C36" i="109" s="1"/>
  <c r="C15" i="108"/>
  <c r="C36" i="108" s="1"/>
  <c r="C15" i="111"/>
  <c r="C36" i="111" s="1"/>
  <c r="C15" i="110"/>
  <c r="C36" i="110" s="1"/>
  <c r="E12" i="109"/>
  <c r="E33" i="109" s="1"/>
  <c r="E12" i="108"/>
  <c r="E33" i="108" s="1"/>
  <c r="E12" i="110"/>
  <c r="E33" i="110" s="1"/>
  <c r="E12" i="111"/>
  <c r="E33" i="111" s="1"/>
  <c r="J15" i="109"/>
  <c r="J36" i="109" s="1"/>
  <c r="J15" i="111"/>
  <c r="J36" i="111" s="1"/>
  <c r="J15" i="110"/>
  <c r="J36" i="110" s="1"/>
  <c r="J15" i="108"/>
  <c r="J36" i="108" s="1"/>
  <c r="C9" i="111"/>
  <c r="C30" i="111" s="1"/>
  <c r="C9" i="109"/>
  <c r="C30" i="109" s="1"/>
  <c r="C9" i="108"/>
  <c r="C30" i="108" s="1"/>
  <c r="C9" i="110"/>
  <c r="C30" i="110" s="1"/>
  <c r="T21" i="8"/>
  <c r="S21" i="8"/>
  <c r="J21" i="8"/>
  <c r="I21" i="8"/>
  <c r="C21" i="8"/>
  <c r="P21" i="8"/>
  <c r="U21" i="8"/>
  <c r="H21" i="8"/>
  <c r="E21" i="8"/>
  <c r="H20" i="104" l="1"/>
  <c r="H41" i="104" s="1"/>
  <c r="H20" i="105"/>
  <c r="H41" i="105" s="1"/>
  <c r="H20" i="88"/>
  <c r="H41" i="88" s="1"/>
  <c r="H21" i="87"/>
  <c r="H43" i="87" s="1"/>
  <c r="H21" i="102"/>
  <c r="H43" i="102" s="1"/>
  <c r="H21" i="51"/>
  <c r="H43" i="51" s="1"/>
  <c r="H20" i="112"/>
  <c r="H21" i="103"/>
  <c r="H43" i="103" s="1"/>
  <c r="H16" i="111"/>
  <c r="H37" i="111" s="1"/>
  <c r="H16" i="110"/>
  <c r="H37" i="110" s="1"/>
  <c r="H16" i="108"/>
  <c r="H37" i="108" s="1"/>
  <c r="H16" i="109"/>
  <c r="H37" i="109" s="1"/>
  <c r="C16" i="111"/>
  <c r="C37" i="111" s="1"/>
  <c r="C16" i="108"/>
  <c r="C37" i="108" s="1"/>
  <c r="C16" i="110"/>
  <c r="C37" i="110" s="1"/>
  <c r="C16" i="109"/>
  <c r="C37" i="109" s="1"/>
  <c r="H19" i="109"/>
  <c r="H40" i="109" s="1"/>
  <c r="H19" i="108"/>
  <c r="H40" i="108" s="1"/>
  <c r="H19" i="110"/>
  <c r="H40" i="110" s="1"/>
  <c r="H19" i="111"/>
  <c r="H40" i="111" s="1"/>
  <c r="U20" i="104"/>
  <c r="U41" i="104" s="1"/>
  <c r="U20" i="105"/>
  <c r="U41" i="105" s="1"/>
  <c r="U20" i="88"/>
  <c r="U41" i="88" s="1"/>
  <c r="U21" i="87"/>
  <c r="U43" i="87" s="1"/>
  <c r="U21" i="102"/>
  <c r="U43" i="102" s="1"/>
  <c r="U21" i="103"/>
  <c r="U43" i="103" s="1"/>
  <c r="U21" i="51"/>
  <c r="U43" i="51" s="1"/>
  <c r="J20" i="104"/>
  <c r="J41" i="104" s="1"/>
  <c r="J20" i="105"/>
  <c r="J41" i="105" s="1"/>
  <c r="J20" i="88"/>
  <c r="J41" i="88" s="1"/>
  <c r="J21" i="87"/>
  <c r="J43" i="87" s="1"/>
  <c r="J21" i="102"/>
  <c r="J43" i="102" s="1"/>
  <c r="J21" i="103"/>
  <c r="J43" i="103" s="1"/>
  <c r="J21" i="51"/>
  <c r="J43" i="51" s="1"/>
  <c r="J20" i="112"/>
  <c r="I13" i="109"/>
  <c r="I34" i="109" s="1"/>
  <c r="I13" i="108"/>
  <c r="I34" i="108" s="1"/>
  <c r="I13" i="110"/>
  <c r="I34" i="110" s="1"/>
  <c r="I13" i="111"/>
  <c r="I34" i="111" s="1"/>
  <c r="J19" i="109"/>
  <c r="J40" i="109" s="1"/>
  <c r="J19" i="111"/>
  <c r="J40" i="111" s="1"/>
  <c r="J19" i="108"/>
  <c r="J40" i="108" s="1"/>
  <c r="J19" i="110"/>
  <c r="J40" i="110" s="1"/>
  <c r="I16" i="109"/>
  <c r="I37" i="109" s="1"/>
  <c r="I16" i="110"/>
  <c r="I37" i="110" s="1"/>
  <c r="I16" i="111"/>
  <c r="I37" i="111" s="1"/>
  <c r="I16" i="108"/>
  <c r="I37" i="108" s="1"/>
  <c r="H10" i="111"/>
  <c r="H31" i="111" s="1"/>
  <c r="H10" i="110"/>
  <c r="H31" i="110" s="1"/>
  <c r="H10" i="108"/>
  <c r="H31" i="108" s="1"/>
  <c r="H10" i="109"/>
  <c r="H31" i="109" s="1"/>
  <c r="E13" i="109"/>
  <c r="E34" i="109" s="1"/>
  <c r="E13" i="111"/>
  <c r="E34" i="111" s="1"/>
  <c r="E13" i="108"/>
  <c r="E34" i="108" s="1"/>
  <c r="E13" i="110"/>
  <c r="E34" i="110" s="1"/>
  <c r="E10" i="109"/>
  <c r="E31" i="109" s="1"/>
  <c r="E10" i="110"/>
  <c r="E31" i="110" s="1"/>
  <c r="E10" i="108"/>
  <c r="E31" i="108" s="1"/>
  <c r="E10" i="111"/>
  <c r="E31" i="111" s="1"/>
  <c r="C10" i="111"/>
  <c r="C31" i="111" s="1"/>
  <c r="C10" i="108"/>
  <c r="C31" i="108" s="1"/>
  <c r="C10" i="109"/>
  <c r="C31" i="109" s="1"/>
  <c r="C10" i="110"/>
  <c r="C31" i="110" s="1"/>
  <c r="I10" i="109"/>
  <c r="I31" i="109" s="1"/>
  <c r="I10" i="110"/>
  <c r="I31" i="110" s="1"/>
  <c r="I10" i="111"/>
  <c r="I31" i="111" s="1"/>
  <c r="I10" i="108"/>
  <c r="I31" i="108" s="1"/>
  <c r="P20" i="104"/>
  <c r="P41" i="104" s="1"/>
  <c r="P20" i="105"/>
  <c r="P41" i="105" s="1"/>
  <c r="P20" i="88"/>
  <c r="P41" i="88" s="1"/>
  <c r="P21" i="87"/>
  <c r="P43" i="87" s="1"/>
  <c r="P21" i="102"/>
  <c r="P43" i="102" s="1"/>
  <c r="P21" i="103"/>
  <c r="P43" i="103" s="1"/>
  <c r="P21" i="51"/>
  <c r="P43" i="51" s="1"/>
  <c r="H13" i="109"/>
  <c r="H34" i="109" s="1"/>
  <c r="H13" i="111"/>
  <c r="H34" i="111" s="1"/>
  <c r="H13" i="108"/>
  <c r="H34" i="108" s="1"/>
  <c r="H13" i="110"/>
  <c r="H34" i="110" s="1"/>
  <c r="E16" i="109"/>
  <c r="E37" i="109" s="1"/>
  <c r="E16" i="110"/>
  <c r="E37" i="110" s="1"/>
  <c r="E16" i="111"/>
  <c r="E37" i="111" s="1"/>
  <c r="E16" i="108"/>
  <c r="E37" i="108" s="1"/>
  <c r="C19" i="108"/>
  <c r="C40" i="108" s="1"/>
  <c r="C19" i="110"/>
  <c r="C40" i="110" s="1"/>
  <c r="C19" i="111"/>
  <c r="C40" i="111" s="1"/>
  <c r="C19" i="109"/>
  <c r="C40" i="109" s="1"/>
  <c r="I20" i="104"/>
  <c r="I41" i="104" s="1"/>
  <c r="I20" i="105"/>
  <c r="I41" i="105" s="1"/>
  <c r="I20" i="88"/>
  <c r="I41" i="88" s="1"/>
  <c r="I21" i="87"/>
  <c r="I43" i="87" s="1"/>
  <c r="I21" i="102"/>
  <c r="I43" i="102" s="1"/>
  <c r="I21" i="103"/>
  <c r="I43" i="103" s="1"/>
  <c r="I21" i="51"/>
  <c r="I43" i="51" s="1"/>
  <c r="I20" i="112"/>
  <c r="S20" i="104"/>
  <c r="S41" i="104" s="1"/>
  <c r="S20" i="105"/>
  <c r="S41" i="105" s="1"/>
  <c r="S20" i="88"/>
  <c r="S41" i="88" s="1"/>
  <c r="S21" i="87"/>
  <c r="S43" i="87" s="1"/>
  <c r="S21" i="102"/>
  <c r="S43" i="102" s="1"/>
  <c r="S21" i="103"/>
  <c r="S43" i="103" s="1"/>
  <c r="S21" i="51"/>
  <c r="S43" i="51" s="1"/>
  <c r="E20" i="104"/>
  <c r="E41" i="104" s="1"/>
  <c r="E20" i="105"/>
  <c r="E41" i="105" s="1"/>
  <c r="E20" i="88"/>
  <c r="E41" i="88" s="1"/>
  <c r="E21" i="87"/>
  <c r="E43" i="87" s="1"/>
  <c r="E21" i="102"/>
  <c r="E43" i="102" s="1"/>
  <c r="E21" i="103"/>
  <c r="E43" i="103" s="1"/>
  <c r="E21" i="51"/>
  <c r="E43" i="51" s="1"/>
  <c r="E20" i="112"/>
  <c r="C20" i="104"/>
  <c r="C41" i="104" s="1"/>
  <c r="C20" i="105"/>
  <c r="C41" i="105" s="1"/>
  <c r="C20" i="88"/>
  <c r="C41" i="88" s="1"/>
  <c r="C21" i="87"/>
  <c r="C43" i="87" s="1"/>
  <c r="C21" i="102"/>
  <c r="C43" i="102" s="1"/>
  <c r="C21" i="103"/>
  <c r="C43" i="103" s="1"/>
  <c r="C21" i="51"/>
  <c r="C43" i="51" s="1"/>
  <c r="C20" i="112"/>
  <c r="T20" i="104"/>
  <c r="T41" i="104" s="1"/>
  <c r="T20" i="105"/>
  <c r="T41" i="105" s="1"/>
  <c r="T20" i="88"/>
  <c r="T41" i="88" s="1"/>
  <c r="T21" i="87"/>
  <c r="T43" i="87" s="1"/>
  <c r="T21" i="102"/>
  <c r="T43" i="102" s="1"/>
  <c r="T21" i="103"/>
  <c r="T43" i="103" s="1"/>
  <c r="T21" i="51"/>
  <c r="T43" i="51" s="1"/>
  <c r="J10" i="109"/>
  <c r="J31" i="109" s="1"/>
  <c r="J10" i="111"/>
  <c r="J31" i="111" s="1"/>
  <c r="J10" i="110"/>
  <c r="J31" i="110" s="1"/>
  <c r="J10" i="108"/>
  <c r="J31" i="108" s="1"/>
  <c r="C13" i="108"/>
  <c r="C34" i="108" s="1"/>
  <c r="C13" i="110"/>
  <c r="C34" i="110" s="1"/>
  <c r="C13" i="111"/>
  <c r="C34" i="111" s="1"/>
  <c r="C13" i="109"/>
  <c r="C34" i="109" s="1"/>
  <c r="E19" i="109"/>
  <c r="E40" i="109" s="1"/>
  <c r="E19" i="111"/>
  <c r="E40" i="111" s="1"/>
  <c r="E19" i="110"/>
  <c r="E40" i="110" s="1"/>
  <c r="E19" i="108"/>
  <c r="E40" i="108" s="1"/>
  <c r="I19" i="109"/>
  <c r="I40" i="109" s="1"/>
  <c r="I19" i="108"/>
  <c r="I40" i="108" s="1"/>
  <c r="I19" i="111"/>
  <c r="I40" i="111" s="1"/>
  <c r="I19" i="110"/>
  <c r="I40" i="110" s="1"/>
  <c r="J16" i="109"/>
  <c r="J37" i="109" s="1"/>
  <c r="J16" i="111"/>
  <c r="J37" i="111" s="1"/>
  <c r="J16" i="110"/>
  <c r="J37" i="110" s="1"/>
  <c r="J16" i="108"/>
  <c r="J37" i="108" s="1"/>
  <c r="J13" i="109"/>
  <c r="J34" i="109" s="1"/>
  <c r="J13" i="111"/>
  <c r="J34" i="111" s="1"/>
  <c r="J13" i="108"/>
  <c r="J34" i="108" s="1"/>
  <c r="J13" i="110"/>
  <c r="J34" i="110" s="1"/>
  <c r="T22" i="8"/>
  <c r="J22" i="8"/>
  <c r="C22" i="8"/>
  <c r="E22" i="8"/>
  <c r="U22" i="8"/>
  <c r="I22" i="8"/>
  <c r="H22" i="8"/>
  <c r="P22" i="8"/>
  <c r="S22" i="8"/>
  <c r="T21" i="104" l="1"/>
  <c r="T42" i="104" s="1"/>
  <c r="T21" i="105"/>
  <c r="T42" i="105" s="1"/>
  <c r="T21" i="88"/>
  <c r="T42" i="88" s="1"/>
  <c r="T22" i="87"/>
  <c r="T44" i="87" s="1"/>
  <c r="T22" i="102"/>
  <c r="T44" i="102" s="1"/>
  <c r="T22" i="103"/>
  <c r="T44" i="103" s="1"/>
  <c r="T22" i="51"/>
  <c r="T44" i="51" s="1"/>
  <c r="P21" i="104"/>
  <c r="P42" i="104" s="1"/>
  <c r="P21" i="105"/>
  <c r="P42" i="105" s="1"/>
  <c r="P21" i="88"/>
  <c r="P42" i="88" s="1"/>
  <c r="P22" i="87"/>
  <c r="P44" i="87" s="1"/>
  <c r="P22" i="102"/>
  <c r="P44" i="102" s="1"/>
  <c r="P22" i="51"/>
  <c r="P44" i="51" s="1"/>
  <c r="P22" i="103"/>
  <c r="P44" i="103" s="1"/>
  <c r="E21" i="104"/>
  <c r="E42" i="104" s="1"/>
  <c r="E21" i="105"/>
  <c r="E42" i="105" s="1"/>
  <c r="E21" i="88"/>
  <c r="E42" i="88" s="1"/>
  <c r="E22" i="87"/>
  <c r="E44" i="87" s="1"/>
  <c r="E22" i="102"/>
  <c r="E44" i="102" s="1"/>
  <c r="E22" i="103"/>
  <c r="E44" i="103" s="1"/>
  <c r="E22" i="51"/>
  <c r="E44" i="51" s="1"/>
  <c r="E21" i="112"/>
  <c r="J20" i="109"/>
  <c r="J41" i="109" s="1"/>
  <c r="J20" i="111"/>
  <c r="J41" i="111" s="1"/>
  <c r="J20" i="110"/>
  <c r="J41" i="110" s="1"/>
  <c r="J20" i="108"/>
  <c r="J41" i="108" s="1"/>
  <c r="H20" i="109"/>
  <c r="H41" i="109" s="1"/>
  <c r="H20" i="110"/>
  <c r="H41" i="110" s="1"/>
  <c r="H20" i="108"/>
  <c r="H41" i="108" s="1"/>
  <c r="H20" i="111"/>
  <c r="H41" i="111" s="1"/>
  <c r="S21" i="104"/>
  <c r="S42" i="104" s="1"/>
  <c r="S21" i="105"/>
  <c r="S42" i="105" s="1"/>
  <c r="S21" i="88"/>
  <c r="S42" i="88" s="1"/>
  <c r="S22" i="87"/>
  <c r="S44" i="87" s="1"/>
  <c r="S22" i="102"/>
  <c r="S44" i="102" s="1"/>
  <c r="S22" i="103"/>
  <c r="S44" i="103" s="1"/>
  <c r="S22" i="51"/>
  <c r="S44" i="51" s="1"/>
  <c r="H21" i="104"/>
  <c r="H42" i="104" s="1"/>
  <c r="H21" i="105"/>
  <c r="H42" i="105" s="1"/>
  <c r="H21" i="88"/>
  <c r="H42" i="88" s="1"/>
  <c r="H22" i="87"/>
  <c r="H44" i="87" s="1"/>
  <c r="H22" i="102"/>
  <c r="H44" i="102" s="1"/>
  <c r="H22" i="103"/>
  <c r="H44" i="103" s="1"/>
  <c r="H22" i="51"/>
  <c r="H44" i="51" s="1"/>
  <c r="H21" i="112"/>
  <c r="C21" i="104"/>
  <c r="C42" i="104" s="1"/>
  <c r="C21" i="105"/>
  <c r="C42" i="105" s="1"/>
  <c r="C21" i="88"/>
  <c r="C42" i="88" s="1"/>
  <c r="C22" i="87"/>
  <c r="C44" i="87" s="1"/>
  <c r="C22" i="102"/>
  <c r="C44" i="102" s="1"/>
  <c r="C22" i="103"/>
  <c r="C44" i="103" s="1"/>
  <c r="C22" i="51"/>
  <c r="C44" i="51" s="1"/>
  <c r="C21" i="112"/>
  <c r="I20" i="109"/>
  <c r="I41" i="109" s="1"/>
  <c r="I20" i="111"/>
  <c r="I41" i="111" s="1"/>
  <c r="I20" i="108"/>
  <c r="I41" i="108" s="1"/>
  <c r="I20" i="110"/>
  <c r="I41" i="110" s="1"/>
  <c r="U21" i="104"/>
  <c r="U42" i="104" s="1"/>
  <c r="U21" i="105"/>
  <c r="U42" i="105" s="1"/>
  <c r="U21" i="88"/>
  <c r="U42" i="88" s="1"/>
  <c r="U22" i="87"/>
  <c r="U44" i="87" s="1"/>
  <c r="U22" i="102"/>
  <c r="U44" i="102" s="1"/>
  <c r="U22" i="103"/>
  <c r="U44" i="103" s="1"/>
  <c r="U22" i="51"/>
  <c r="U44" i="51" s="1"/>
  <c r="I21" i="104"/>
  <c r="I42" i="104" s="1"/>
  <c r="I21" i="88"/>
  <c r="I42" i="88" s="1"/>
  <c r="I21" i="105"/>
  <c r="I42" i="105" s="1"/>
  <c r="I22" i="87"/>
  <c r="I44" i="87" s="1"/>
  <c r="I22" i="102"/>
  <c r="I44" i="102" s="1"/>
  <c r="I22" i="103"/>
  <c r="I44" i="103" s="1"/>
  <c r="I22" i="51"/>
  <c r="I44" i="51" s="1"/>
  <c r="I21" i="112"/>
  <c r="J21" i="104"/>
  <c r="J42" i="104" s="1"/>
  <c r="J21" i="105"/>
  <c r="J42" i="105" s="1"/>
  <c r="J21" i="88"/>
  <c r="J42" i="88" s="1"/>
  <c r="J22" i="87"/>
  <c r="J44" i="87" s="1"/>
  <c r="J22" i="102"/>
  <c r="J44" i="102" s="1"/>
  <c r="J22" i="103"/>
  <c r="J44" i="103" s="1"/>
  <c r="J22" i="51"/>
  <c r="J44" i="51" s="1"/>
  <c r="J21" i="112"/>
  <c r="C20" i="109"/>
  <c r="C41" i="109" s="1"/>
  <c r="C20" i="108"/>
  <c r="C41" i="108" s="1"/>
  <c r="C20" i="111"/>
  <c r="C41" i="111" s="1"/>
  <c r="C20" i="110"/>
  <c r="C41" i="110" s="1"/>
  <c r="E20" i="109"/>
  <c r="E41" i="109" s="1"/>
  <c r="E20" i="108"/>
  <c r="E41" i="108" s="1"/>
  <c r="E20" i="111"/>
  <c r="E41" i="111" s="1"/>
  <c r="E20" i="110"/>
  <c r="E41" i="110" s="1"/>
  <c r="BE3" i="99"/>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S24" i="98" s="1"/>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L25" i="98" s="1"/>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H25" i="107" s="1"/>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M24" i="107"/>
  <c r="C3" i="97"/>
  <c r="C24" i="97" s="1"/>
  <c r="D3" i="97"/>
  <c r="D24" i="97" s="1"/>
  <c r="E3" i="97"/>
  <c r="E24" i="97" s="1"/>
  <c r="F3" i="97"/>
  <c r="F24" i="97" s="1"/>
  <c r="G3" i="97"/>
  <c r="G24" i="97" s="1"/>
  <c r="H3" i="97"/>
  <c r="H24" i="97" s="1"/>
  <c r="I3" i="97"/>
  <c r="I24" i="97" s="1"/>
  <c r="J3" i="97"/>
  <c r="J24" i="97" s="1"/>
  <c r="K3" i="97"/>
  <c r="K24" i="97" s="1"/>
  <c r="L3" i="97"/>
  <c r="L24" i="97" s="1"/>
  <c r="M3" i="97"/>
  <c r="M24" i="97" s="1"/>
  <c r="N3" i="97"/>
  <c r="N24" i="97" s="1"/>
  <c r="O3" i="97"/>
  <c r="O24" i="97" s="1"/>
  <c r="P3" i="97"/>
  <c r="P24" i="97" s="1"/>
  <c r="Q3" i="97"/>
  <c r="Q24" i="97" s="1"/>
  <c r="R3" i="97"/>
  <c r="R24" i="97" s="1"/>
  <c r="S3" i="97"/>
  <c r="S24" i="97" s="1"/>
  <c r="T3" i="97"/>
  <c r="T24" i="97" s="1"/>
  <c r="U3" i="97"/>
  <c r="U24" i="97" s="1"/>
  <c r="V3" i="97"/>
  <c r="V24" i="97" s="1"/>
  <c r="W3" i="97"/>
  <c r="W24" i="97" s="1"/>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C24" i="97" s="1"/>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F25" i="97" s="1"/>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J21" i="109" l="1"/>
  <c r="J42" i="109" s="1"/>
  <c r="J21" i="111"/>
  <c r="J42" i="111" s="1"/>
  <c r="J21" i="108"/>
  <c r="J42" i="108" s="1"/>
  <c r="J21" i="110"/>
  <c r="J42" i="110" s="1"/>
  <c r="I21" i="109"/>
  <c r="I42" i="109" s="1"/>
  <c r="I21" i="110"/>
  <c r="I42" i="110" s="1"/>
  <c r="I21" i="111"/>
  <c r="I42" i="111" s="1"/>
  <c r="I21" i="108"/>
  <c r="I42" i="108" s="1"/>
  <c r="E21" i="109"/>
  <c r="E42" i="109" s="1"/>
  <c r="E21" i="110"/>
  <c r="E42" i="110" s="1"/>
  <c r="E21" i="108"/>
  <c r="E42" i="108" s="1"/>
  <c r="E21" i="111"/>
  <c r="E42" i="111" s="1"/>
  <c r="C21" i="111"/>
  <c r="C42" i="111" s="1"/>
  <c r="C21" i="108"/>
  <c r="C42" i="108" s="1"/>
  <c r="C21" i="110"/>
  <c r="C42" i="110" s="1"/>
  <c r="C21" i="109"/>
  <c r="C42" i="109" s="1"/>
  <c r="H21" i="111"/>
  <c r="H42" i="111" s="1"/>
  <c r="H21" i="110"/>
  <c r="H42" i="110" s="1"/>
  <c r="H21" i="108"/>
  <c r="H42" i="108" s="1"/>
  <c r="H21" i="109"/>
  <c r="H42" i="109" s="1"/>
  <c r="AS6" i="99"/>
  <c r="AS6" i="98"/>
  <c r="AS27" i="98" s="1"/>
  <c r="AS6" i="106"/>
  <c r="AS27" i="106" s="1"/>
  <c r="AS6" i="107"/>
  <c r="AS27" i="107" s="1"/>
  <c r="AS6" i="97"/>
  <c r="AS27" i="97" s="1"/>
  <c r="AD6" i="99"/>
  <c r="AD6" i="98"/>
  <c r="AD27" i="98" s="1"/>
  <c r="AD6" i="106"/>
  <c r="AD27" i="106" s="1"/>
  <c r="AD6" i="107"/>
  <c r="AD27" i="107" s="1"/>
  <c r="AD6" i="97"/>
  <c r="AD27" i="97" s="1"/>
  <c r="L6" i="99" l="1"/>
  <c r="L6" i="106"/>
  <c r="L27" i="106" s="1"/>
  <c r="L6" i="98"/>
  <c r="L27" i="98" s="1"/>
  <c r="L6" i="97"/>
  <c r="L27" i="97" s="1"/>
  <c r="L6" i="107"/>
  <c r="L27" i="107" s="1"/>
  <c r="AD7" i="98"/>
  <c r="AD28" i="98" s="1"/>
  <c r="AD7" i="99"/>
  <c r="AD7" i="106"/>
  <c r="AD28" i="106" s="1"/>
  <c r="AD7" i="107"/>
  <c r="AD28" i="107" s="1"/>
  <c r="AD7" i="97"/>
  <c r="AD28" i="97" s="1"/>
  <c r="AS18" i="99"/>
  <c r="AS18" i="98"/>
  <c r="AS39" i="98" s="1"/>
  <c r="AS18" i="106"/>
  <c r="AS39" i="106" s="1"/>
  <c r="AS18" i="107"/>
  <c r="AS39" i="107" s="1"/>
  <c r="AS18" i="97"/>
  <c r="AS39" i="97" s="1"/>
  <c r="D6" i="99"/>
  <c r="D6" i="98"/>
  <c r="D27" i="98" s="1"/>
  <c r="D6" i="106"/>
  <c r="D27" i="106" s="1"/>
  <c r="D6" i="107"/>
  <c r="D27" i="107" s="1"/>
  <c r="D6" i="97"/>
  <c r="D27" i="97" s="1"/>
  <c r="AD18" i="99"/>
  <c r="AD18" i="98"/>
  <c r="AD39" i="98" s="1"/>
  <c r="AD18" i="106"/>
  <c r="AD39" i="106" s="1"/>
  <c r="AD18" i="107"/>
  <c r="AD39" i="107" s="1"/>
  <c r="AD18" i="97"/>
  <c r="AD39" i="97" s="1"/>
  <c r="AS15" i="106"/>
  <c r="AS36" i="106" s="1"/>
  <c r="AS15" i="99"/>
  <c r="AS15" i="98"/>
  <c r="AS36" i="98" s="1"/>
  <c r="AS15" i="107"/>
  <c r="AS36" i="107" s="1"/>
  <c r="AS15" i="97"/>
  <c r="AS36" i="97" s="1"/>
  <c r="AD9" i="99"/>
  <c r="AD9" i="106"/>
  <c r="AD30" i="106" s="1"/>
  <c r="AD9" i="98"/>
  <c r="AD30" i="98" s="1"/>
  <c r="AD9" i="97"/>
  <c r="AD30" i="97" s="1"/>
  <c r="AD9" i="107"/>
  <c r="AD30" i="107" s="1"/>
  <c r="AD15" i="98"/>
  <c r="AD36" i="98" s="1"/>
  <c r="AD15" i="106"/>
  <c r="AD36" i="106" s="1"/>
  <c r="AD15" i="99"/>
  <c r="AD15" i="97"/>
  <c r="AD36" i="97" s="1"/>
  <c r="AD15" i="107"/>
  <c r="AD36" i="107" s="1"/>
  <c r="AS12" i="99"/>
  <c r="AS12" i="98"/>
  <c r="AS33" i="98" s="1"/>
  <c r="AS12" i="106"/>
  <c r="AS33" i="106" s="1"/>
  <c r="AS12" i="107"/>
  <c r="AS33" i="107" s="1"/>
  <c r="AS12" i="97"/>
  <c r="AS33" i="97" s="1"/>
  <c r="D7" i="95"/>
  <c r="D33" i="95" s="1"/>
  <c r="D7" i="101"/>
  <c r="D28" i="101" s="1"/>
  <c r="D7" i="96"/>
  <c r="D7" i="100"/>
  <c r="D28" i="100" s="1"/>
  <c r="D7" i="73"/>
  <c r="D33" i="73" s="1"/>
  <c r="AD12" i="99"/>
  <c r="AD12" i="106"/>
  <c r="AD33" i="106" s="1"/>
  <c r="AD12" i="98"/>
  <c r="AD33" i="98" s="1"/>
  <c r="AD12" i="107"/>
  <c r="AD33" i="107" s="1"/>
  <c r="AD12" i="97"/>
  <c r="AD33" i="97" s="1"/>
  <c r="AS9" i="99"/>
  <c r="AS9" i="98"/>
  <c r="AS30" i="98" s="1"/>
  <c r="AS9" i="106"/>
  <c r="AS30" i="106" s="1"/>
  <c r="AS9" i="107"/>
  <c r="AS30" i="107" s="1"/>
  <c r="AS9" i="97"/>
  <c r="AS30" i="97" s="1"/>
  <c r="AS7" i="99"/>
  <c r="AS7" i="98"/>
  <c r="AS28" i="98" s="1"/>
  <c r="AS7" i="106"/>
  <c r="AS28" i="106" s="1"/>
  <c r="AS7" i="107"/>
  <c r="AS28" i="107" s="1"/>
  <c r="AS7" i="97"/>
  <c r="AS28" i="97" s="1"/>
  <c r="D16" i="100" l="1"/>
  <c r="D37" i="100" s="1"/>
  <c r="D16" i="101"/>
  <c r="D37" i="101" s="1"/>
  <c r="D16" i="96"/>
  <c r="D16" i="73"/>
  <c r="D42" i="73" s="1"/>
  <c r="D16" i="95"/>
  <c r="D42" i="95" s="1"/>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AD19" i="99"/>
  <c r="AD19" i="98"/>
  <c r="AD40" i="98" s="1"/>
  <c r="AD19" i="106"/>
  <c r="AD40" i="106" s="1"/>
  <c r="AD19" i="107"/>
  <c r="AD40" i="107" s="1"/>
  <c r="AD19" i="97"/>
  <c r="AD40" i="97" s="1"/>
  <c r="AD16" i="99"/>
  <c r="AD16" i="106"/>
  <c r="AD37" i="106" s="1"/>
  <c r="AD16" i="98"/>
  <c r="AD37" i="98" s="1"/>
  <c r="AD16" i="107"/>
  <c r="AD37" i="107" s="1"/>
  <c r="AD16" i="97"/>
  <c r="AD37" i="97" s="1"/>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L9" i="98"/>
  <c r="L30" i="98" s="1"/>
  <c r="L9" i="106"/>
  <c r="L30" i="106" s="1"/>
  <c r="L9" i="107"/>
  <c r="L30" i="107" s="1"/>
  <c r="L9" i="99"/>
  <c r="L9" i="97"/>
  <c r="L30" i="97" s="1"/>
  <c r="D8" i="101"/>
  <c r="D29" i="101" s="1"/>
  <c r="D8" i="100"/>
  <c r="D29" i="100" s="1"/>
  <c r="D8" i="73"/>
  <c r="D34" i="73" s="1"/>
  <c r="D8" i="96"/>
  <c r="D8" i="95"/>
  <c r="D34" i="95" s="1"/>
  <c r="AS19" i="99"/>
  <c r="AS19" i="98"/>
  <c r="AS40" i="98" s="1"/>
  <c r="AS19" i="106"/>
  <c r="AS40" i="106" s="1"/>
  <c r="AS19" i="97"/>
  <c r="AS40" i="97" s="1"/>
  <c r="AS19" i="107"/>
  <c r="AS40" i="107" s="1"/>
  <c r="L7" i="99"/>
  <c r="L7" i="98"/>
  <c r="L28" i="98" s="1"/>
  <c r="L7" i="106"/>
  <c r="L28" i="106" s="1"/>
  <c r="L7" i="107"/>
  <c r="L28" i="107" s="1"/>
  <c r="L7" i="97"/>
  <c r="L28" i="97" s="1"/>
  <c r="L10" i="99" l="1"/>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AD20" i="98"/>
  <c r="AD41" i="98" s="1"/>
  <c r="AD20" i="106"/>
  <c r="AD41" i="106" s="1"/>
  <c r="AD20" i="99"/>
  <c r="AD20" i="107"/>
  <c r="AD41" i="107" s="1"/>
  <c r="AD20" i="97"/>
  <c r="AD41" i="97" s="1"/>
  <c r="D10" i="99"/>
  <c r="D10" i="98"/>
  <c r="D31" i="98" s="1"/>
  <c r="D10" i="106"/>
  <c r="D31" i="106" s="1"/>
  <c r="D10" i="107"/>
  <c r="D31" i="107" s="1"/>
  <c r="D10" i="97"/>
  <c r="D31" i="97" s="1"/>
  <c r="AS20" i="99"/>
  <c r="AS20" i="106"/>
  <c r="AS41" i="106" s="1"/>
  <c r="AS20" i="98"/>
  <c r="AS41" i="98" s="1"/>
  <c r="AS20" i="107"/>
  <c r="AS41" i="107" s="1"/>
  <c r="AS20" i="97"/>
  <c r="AS41" i="97" s="1"/>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P12" i="98" l="1"/>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P19" i="99" l="1"/>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V18" i="99" l="1"/>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V10" i="98" l="1"/>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V20" i="98" l="1"/>
  <c r="V41" i="98" s="1"/>
  <c r="V20" i="106"/>
  <c r="V41" i="106" s="1"/>
  <c r="V20" i="99"/>
  <c r="V20" i="97"/>
  <c r="V41" i="97" s="1"/>
  <c r="V20" i="107"/>
  <c r="V41" i="107" s="1"/>
  <c r="J21" i="99"/>
  <c r="J21" i="98"/>
  <c r="J42" i="98" s="1"/>
  <c r="J21" i="106"/>
  <c r="J42" i="106" s="1"/>
  <c r="J21" i="107"/>
  <c r="J42" i="107" s="1"/>
  <c r="J21" i="97"/>
  <c r="J42" i="97" s="1"/>
  <c r="V21" i="99" l="1"/>
  <c r="V21" i="106"/>
  <c r="V42" i="106" s="1"/>
  <c r="V21" i="98"/>
  <c r="V42" i="98" s="1"/>
  <c r="V21" i="107"/>
  <c r="V42" i="107" s="1"/>
  <c r="V21" i="97"/>
  <c r="V42" i="97" s="1"/>
  <c r="B4" i="107"/>
  <c r="B25" i="107" s="1"/>
  <c r="B3" i="107"/>
  <c r="B24" i="107" s="1"/>
  <c r="B4" i="106"/>
  <c r="B25" i="106" s="1"/>
  <c r="B3" i="106"/>
  <c r="B24" i="106" s="1"/>
  <c r="C6" i="116" l="1"/>
  <c r="C27" i="116" s="1"/>
  <c r="C6" i="115"/>
  <c r="C6" i="117"/>
  <c r="C27" i="117" s="1"/>
  <c r="C6" i="113"/>
  <c r="C27" i="113" s="1"/>
  <c r="C6" i="114"/>
  <c r="C27" i="114" s="1"/>
  <c r="AG6" i="99"/>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B3" i="62"/>
  <c r="B4" i="62"/>
  <c r="B3" i="74"/>
  <c r="B23" i="74" s="1"/>
  <c r="B4" i="74"/>
  <c r="B24" i="74" s="1"/>
  <c r="B3" i="70"/>
  <c r="B24" i="70" s="1"/>
  <c r="B4" i="70"/>
  <c r="B25" i="70" s="1"/>
  <c r="D12" i="115" l="1"/>
  <c r="D12" i="116"/>
  <c r="D33" i="116" s="1"/>
  <c r="D7" i="116"/>
  <c r="D28" i="116" s="1"/>
  <c r="D7" i="115"/>
  <c r="C9" i="115"/>
  <c r="C9" i="116"/>
  <c r="C30" i="116" s="1"/>
  <c r="C7" i="116"/>
  <c r="C28" i="116" s="1"/>
  <c r="C7" i="115"/>
  <c r="C12" i="116"/>
  <c r="C33" i="116" s="1"/>
  <c r="C12" i="115"/>
  <c r="D15" i="116"/>
  <c r="D36" i="116" s="1"/>
  <c r="D15" i="115"/>
  <c r="D18" i="115"/>
  <c r="D18" i="116"/>
  <c r="D39" i="116" s="1"/>
  <c r="C15" i="115"/>
  <c r="C15" i="116"/>
  <c r="C36" i="116" s="1"/>
  <c r="D9" i="116"/>
  <c r="D30" i="116" s="1"/>
  <c r="D9" i="115"/>
  <c r="C18" i="116"/>
  <c r="C39" i="116" s="1"/>
  <c r="C18" i="115"/>
  <c r="D12" i="117"/>
  <c r="D33" i="117" s="1"/>
  <c r="D12" i="113"/>
  <c r="D33" i="113" s="1"/>
  <c r="D12" i="114"/>
  <c r="D33" i="114" s="1"/>
  <c r="C9" i="114"/>
  <c r="C30" i="114" s="1"/>
  <c r="C9" i="117"/>
  <c r="C30" i="117" s="1"/>
  <c r="C9" i="113"/>
  <c r="C30" i="113" s="1"/>
  <c r="C7" i="117"/>
  <c r="C28" i="117" s="1"/>
  <c r="C7" i="113"/>
  <c r="C28" i="113" s="1"/>
  <c r="C7" i="114"/>
  <c r="C28" i="114" s="1"/>
  <c r="C15" i="114"/>
  <c r="C36" i="114" s="1"/>
  <c r="C15" i="117"/>
  <c r="C36" i="117" s="1"/>
  <c r="C15" i="113"/>
  <c r="C36" i="113" s="1"/>
  <c r="D9" i="117"/>
  <c r="D30" i="117" s="1"/>
  <c r="D9" i="113"/>
  <c r="D30" i="113" s="1"/>
  <c r="D9" i="114"/>
  <c r="D30" i="114" s="1"/>
  <c r="C18" i="117"/>
  <c r="C39" i="117" s="1"/>
  <c r="C18" i="113"/>
  <c r="C39" i="113" s="1"/>
  <c r="C18" i="114"/>
  <c r="C39" i="114" s="1"/>
  <c r="D7" i="114"/>
  <c r="D28" i="114" s="1"/>
  <c r="D7" i="117"/>
  <c r="D28" i="117" s="1"/>
  <c r="D7" i="113"/>
  <c r="D28" i="113" s="1"/>
  <c r="C12" i="117"/>
  <c r="C33" i="117" s="1"/>
  <c r="C12" i="113"/>
  <c r="C33" i="113" s="1"/>
  <c r="C12" i="114"/>
  <c r="C33" i="114" s="1"/>
  <c r="D15" i="117"/>
  <c r="D36" i="117" s="1"/>
  <c r="D15" i="113"/>
  <c r="D36" i="113" s="1"/>
  <c r="D15" i="114"/>
  <c r="D36" i="114" s="1"/>
  <c r="D18" i="117"/>
  <c r="D39" i="117" s="1"/>
  <c r="D18" i="113"/>
  <c r="D39" i="113" s="1"/>
  <c r="D18" i="114"/>
  <c r="D39" i="114" s="1"/>
  <c r="AH12" i="99"/>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C10" i="115" l="1"/>
  <c r="C10" i="116"/>
  <c r="C31" i="116" s="1"/>
  <c r="D10" i="115"/>
  <c r="D10" i="116"/>
  <c r="D31" i="116" s="1"/>
  <c r="C19" i="116"/>
  <c r="C40" i="116" s="1"/>
  <c r="C19" i="115"/>
  <c r="D13" i="116"/>
  <c r="D34" i="116" s="1"/>
  <c r="D13" i="115"/>
  <c r="C13" i="116"/>
  <c r="C34" i="116" s="1"/>
  <c r="C13" i="115"/>
  <c r="D16" i="115"/>
  <c r="D16" i="116"/>
  <c r="D37" i="116" s="1"/>
  <c r="C16" i="115"/>
  <c r="C16" i="116"/>
  <c r="C37" i="116" s="1"/>
  <c r="D19" i="116"/>
  <c r="D40" i="116" s="1"/>
  <c r="D19" i="115"/>
  <c r="D13" i="114"/>
  <c r="D34" i="114" s="1"/>
  <c r="D13" i="117"/>
  <c r="D34" i="117" s="1"/>
  <c r="D13" i="113"/>
  <c r="D34" i="113" s="1"/>
  <c r="C13" i="117"/>
  <c r="C34" i="117" s="1"/>
  <c r="C13" i="113"/>
  <c r="C34" i="113" s="1"/>
  <c r="C13" i="114"/>
  <c r="C34" i="114" s="1"/>
  <c r="C16" i="117"/>
  <c r="C37" i="117" s="1"/>
  <c r="C16" i="113"/>
  <c r="C37" i="113" s="1"/>
  <c r="C16" i="114"/>
  <c r="C37" i="114" s="1"/>
  <c r="D16" i="117"/>
  <c r="D37" i="117" s="1"/>
  <c r="D16" i="113"/>
  <c r="D37" i="113" s="1"/>
  <c r="D16" i="114"/>
  <c r="D37" i="114" s="1"/>
  <c r="D10" i="117"/>
  <c r="D31" i="117" s="1"/>
  <c r="D10" i="113"/>
  <c r="D31" i="113" s="1"/>
  <c r="D10" i="114"/>
  <c r="D31" i="114" s="1"/>
  <c r="C10" i="117"/>
  <c r="C31" i="117" s="1"/>
  <c r="C10" i="113"/>
  <c r="C31" i="113" s="1"/>
  <c r="C10" i="114"/>
  <c r="C31" i="114" s="1"/>
  <c r="D19" i="114"/>
  <c r="D40" i="114" s="1"/>
  <c r="D19" i="117"/>
  <c r="D40" i="117" s="1"/>
  <c r="D19" i="113"/>
  <c r="D40" i="113" s="1"/>
  <c r="C19" i="117"/>
  <c r="C40" i="117" s="1"/>
  <c r="C19" i="113"/>
  <c r="C40" i="113" s="1"/>
  <c r="C19" i="114"/>
  <c r="C40" i="114" s="1"/>
  <c r="AI19" i="99"/>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D20" i="116" l="1"/>
  <c r="D41" i="116" s="1"/>
  <c r="D20" i="115"/>
  <c r="C20" i="115"/>
  <c r="C20" i="116"/>
  <c r="C41" i="116" s="1"/>
  <c r="D20" i="117"/>
  <c r="D41" i="117" s="1"/>
  <c r="D20" i="113"/>
  <c r="D41" i="113" s="1"/>
  <c r="D20" i="114"/>
  <c r="D41" i="114" s="1"/>
  <c r="C20" i="114"/>
  <c r="C41" i="114" s="1"/>
  <c r="C20" i="117"/>
  <c r="C41" i="117" s="1"/>
  <c r="C20" i="113"/>
  <c r="C41" i="113" s="1"/>
  <c r="AA19" i="99"/>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B4" i="99"/>
  <c r="B3" i="99"/>
  <c r="B4" i="98"/>
  <c r="B25" i="98" s="1"/>
  <c r="B3" i="98"/>
  <c r="B24" i="98" s="1"/>
  <c r="B3" i="97"/>
  <c r="B24" i="97" s="1"/>
  <c r="B4" i="97"/>
  <c r="B25" i="97" s="1"/>
  <c r="D21" i="115" l="1"/>
  <c r="D21" i="116"/>
  <c r="D42" i="116" s="1"/>
  <c r="C21" i="115"/>
  <c r="C21" i="116"/>
  <c r="C42" i="116" s="1"/>
  <c r="D21" i="117"/>
  <c r="D42" i="117" s="1"/>
  <c r="D21" i="113"/>
  <c r="D42" i="113" s="1"/>
  <c r="D21" i="114"/>
  <c r="D42" i="114" s="1"/>
  <c r="C21" i="117"/>
  <c r="C42" i="117" s="1"/>
  <c r="C21" i="113"/>
  <c r="C42" i="113" s="1"/>
  <c r="C21" i="114"/>
  <c r="C42" i="114" s="1"/>
  <c r="AF21" i="98"/>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U6" i="99" l="1"/>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B6" i="107"/>
  <c r="B27" i="107" s="1"/>
  <c r="B6" i="106"/>
  <c r="B27" i="106" s="1"/>
  <c r="B6" i="99"/>
  <c r="B6" i="98"/>
  <c r="B27" i="98" s="1"/>
  <c r="B6" i="97"/>
  <c r="B27" i="97" s="1"/>
  <c r="B3" i="94"/>
  <c r="B4" i="94"/>
  <c r="B3" i="93"/>
  <c r="B24" i="93" s="1"/>
  <c r="B4" i="93"/>
  <c r="B25" i="93" s="1"/>
  <c r="B3" i="92"/>
  <c r="B24" i="92" s="1"/>
  <c r="B4" i="92"/>
  <c r="B25" i="92" s="1"/>
  <c r="B6" i="94"/>
  <c r="H9" i="99" l="1"/>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B18" i="107"/>
  <c r="B39" i="107" s="1"/>
  <c r="B18" i="106"/>
  <c r="B39" i="106" s="1"/>
  <c r="B12" i="107"/>
  <c r="B33" i="107" s="1"/>
  <c r="B12" i="106"/>
  <c r="B33" i="106" s="1"/>
  <c r="B7" i="107"/>
  <c r="B28" i="107" s="1"/>
  <c r="B7" i="106"/>
  <c r="B28" i="106" s="1"/>
  <c r="B9" i="107"/>
  <c r="B30" i="107" s="1"/>
  <c r="B9" i="106"/>
  <c r="B30" i="106" s="1"/>
  <c r="B15" i="107"/>
  <c r="B36" i="107" s="1"/>
  <c r="B15" i="106"/>
  <c r="B36" i="106" s="1"/>
  <c r="B15" i="99"/>
  <c r="B15" i="98"/>
  <c r="B36" i="98" s="1"/>
  <c r="B15" i="97"/>
  <c r="B36" i="97" s="1"/>
  <c r="B7" i="99"/>
  <c r="B7" i="98"/>
  <c r="B28" i="98" s="1"/>
  <c r="B7" i="97"/>
  <c r="B28" i="97" s="1"/>
  <c r="B12" i="99"/>
  <c r="B12" i="98"/>
  <c r="B33" i="98" s="1"/>
  <c r="B12" i="97"/>
  <c r="B33" i="97" s="1"/>
  <c r="B18" i="99"/>
  <c r="B18" i="98"/>
  <c r="B39" i="98" s="1"/>
  <c r="B18" i="97"/>
  <c r="B39" i="97" s="1"/>
  <c r="B9" i="99"/>
  <c r="B9" i="97"/>
  <c r="B30" i="97" s="1"/>
  <c r="B9" i="98"/>
  <c r="B30" i="98" s="1"/>
  <c r="B6" i="93"/>
  <c r="B27" i="93" s="1"/>
  <c r="B6" i="92"/>
  <c r="B27" i="92" s="1"/>
  <c r="X10" i="99" l="1"/>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B16" i="98"/>
  <c r="B37" i="98" s="1"/>
  <c r="B16" i="97"/>
  <c r="B37" i="97" s="1"/>
  <c r="B10" i="107"/>
  <c r="B31" i="107" s="1"/>
  <c r="B10" i="106"/>
  <c r="B31" i="106" s="1"/>
  <c r="B13" i="107"/>
  <c r="B34" i="107" s="1"/>
  <c r="B13" i="106"/>
  <c r="B34" i="106" s="1"/>
  <c r="B19" i="107"/>
  <c r="B40" i="107" s="1"/>
  <c r="B19" i="106"/>
  <c r="B40" i="106" s="1"/>
  <c r="B16" i="99"/>
  <c r="B16" i="107"/>
  <c r="B37" i="107" s="1"/>
  <c r="B16" i="106"/>
  <c r="B37" i="106" s="1"/>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AC20" i="99" l="1"/>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B20" i="107"/>
  <c r="B41" i="107" s="1"/>
  <c r="B20" i="106"/>
  <c r="B41" i="106" s="1"/>
  <c r="B20" i="99"/>
  <c r="B20" i="98"/>
  <c r="B41" i="98" s="1"/>
  <c r="B20" i="97"/>
  <c r="B41" i="97" s="1"/>
  <c r="B15" i="93"/>
  <c r="B36" i="93" s="1"/>
  <c r="B15" i="94"/>
  <c r="B15" i="92"/>
  <c r="B36" i="92" s="1"/>
  <c r="B10" i="93"/>
  <c r="B31" i="93" s="1"/>
  <c r="B10" i="94"/>
  <c r="B10" i="92"/>
  <c r="B31" i="92" s="1"/>
  <c r="B13" i="94"/>
  <c r="B13" i="92"/>
  <c r="B34" i="92" s="1"/>
  <c r="B13" i="93"/>
  <c r="B34" i="93" s="1"/>
  <c r="B19" i="94"/>
  <c r="B19" i="92"/>
  <c r="B40" i="92" s="1"/>
  <c r="B19" i="93"/>
  <c r="B40" i="93" s="1"/>
  <c r="Q21" i="99" l="1"/>
  <c r="Q21" i="106"/>
  <c r="Q42" i="106" s="1"/>
  <c r="Q21" i="98"/>
  <c r="Q42" i="98" s="1"/>
  <c r="Q21" i="97"/>
  <c r="Q42" i="97" s="1"/>
  <c r="Q21" i="107"/>
  <c r="Q42" i="107" s="1"/>
  <c r="O21" i="97"/>
  <c r="O42" i="97" s="1"/>
  <c r="O21" i="107"/>
  <c r="O42" i="107" s="1"/>
  <c r="O21" i="98"/>
  <c r="O42" i="98"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B4" i="41" l="1"/>
  <c r="C4" i="41"/>
  <c r="B5" i="41"/>
  <c r="C5" i="41"/>
  <c r="E19" i="47" l="1"/>
  <c r="D19" i="47"/>
  <c r="C19" i="47"/>
  <c r="D8" i="47" l="1"/>
  <c r="D11" i="47"/>
  <c r="D14" i="47"/>
  <c r="C8" i="47"/>
  <c r="C14" i="47"/>
  <c r="C11" i="47"/>
  <c r="E8" i="47"/>
  <c r="E14" i="47"/>
  <c r="E11" i="47"/>
  <c r="C6" i="50"/>
  <c r="C6" i="61"/>
  <c r="C7" i="41"/>
  <c r="B7" i="41"/>
  <c r="C34" i="44"/>
  <c r="AF34" i="44" l="1"/>
  <c r="C4" i="44"/>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C19" i="44"/>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X23" i="44" s="1"/>
  <c r="M13" i="44"/>
  <c r="M28" i="44" s="1"/>
  <c r="Z8" i="44"/>
  <c r="Z23" i="44" s="1"/>
  <c r="Y8" i="44"/>
  <c r="Y23" i="44" s="1"/>
  <c r="L13" i="44"/>
  <c r="L28" i="44" s="1"/>
  <c r="AB7" i="44"/>
  <c r="AB22" i="44" s="1"/>
  <c r="T7" i="44"/>
  <c r="T22" i="44" s="1"/>
  <c r="L7" i="44"/>
  <c r="L22" i="44" s="1"/>
  <c r="AA7" i="44"/>
  <c r="AA22" i="44" s="1"/>
  <c r="S7" i="44"/>
  <c r="S22" i="44" s="1"/>
  <c r="K7" i="44"/>
  <c r="K22" i="44" s="1"/>
  <c r="T8" i="44"/>
  <c r="T23" i="44" s="1"/>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N11" i="44" l="1"/>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4" i="40" l="1"/>
  <c r="C4" i="39" s="1"/>
  <c r="C18" i="39" s="1"/>
  <c r="D4" i="40"/>
  <c r="D4" i="39" s="1"/>
  <c r="D18" i="39" s="1"/>
  <c r="E4" i="40"/>
  <c r="E4" i="39" s="1"/>
  <c r="E18" i="39" s="1"/>
  <c r="C5" i="40"/>
  <c r="C5" i="39" s="1"/>
  <c r="C19" i="39" s="1"/>
  <c r="D5" i="40"/>
  <c r="D5" i="39" s="1"/>
  <c r="D19" i="39" s="1"/>
  <c r="E5" i="40"/>
  <c r="E19" i="40" s="1"/>
  <c r="C3" i="60"/>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D19" i="40" l="1"/>
  <c r="C19" i="40"/>
  <c r="E18" i="40"/>
  <c r="C18" i="40"/>
  <c r="D18" i="40"/>
  <c r="E5" i="39"/>
  <c r="E19" i="39" s="1"/>
  <c r="E6" i="49" l="1"/>
  <c r="E21" i="49" s="1"/>
  <c r="E7" i="40"/>
  <c r="E6" i="59"/>
  <c r="E21" i="59" s="1"/>
  <c r="E6" i="60"/>
  <c r="E21" i="60" s="1"/>
  <c r="E7" i="32"/>
  <c r="E22" i="32" s="1"/>
  <c r="E6" i="48"/>
  <c r="E21" i="48" s="1"/>
  <c r="D7" i="40"/>
  <c r="D6" i="59"/>
  <c r="D21" i="59" s="1"/>
  <c r="D6" i="60"/>
  <c r="D21" i="60" s="1"/>
  <c r="D7" i="32"/>
  <c r="D22" i="32" s="1"/>
  <c r="D6" i="48"/>
  <c r="D21" i="48" s="1"/>
  <c r="D6" i="49"/>
  <c r="D21" i="49" s="1"/>
  <c r="C7" i="40"/>
  <c r="C6" i="59"/>
  <c r="C21" i="59" s="1"/>
  <c r="C6" i="60"/>
  <c r="C21" i="60" s="1"/>
  <c r="C6" i="49"/>
  <c r="C21" i="49" s="1"/>
  <c r="C7" i="32"/>
  <c r="C22" i="32" s="1"/>
  <c r="C6" i="48"/>
  <c r="C21" i="48" s="1"/>
  <c r="B3" i="60"/>
  <c r="B18" i="60" s="1"/>
  <c r="B4" i="60"/>
  <c r="B19" i="60" s="1"/>
  <c r="B4" i="32"/>
  <c r="B19" i="32" s="1"/>
  <c r="B5" i="32"/>
  <c r="B20" i="32" s="1"/>
  <c r="C7" i="49" l="1"/>
  <c r="C22" i="49" s="1"/>
  <c r="C8" i="40"/>
  <c r="C7" i="59"/>
  <c r="C22" i="59" s="1"/>
  <c r="C7" i="60"/>
  <c r="C22" i="60" s="1"/>
  <c r="C8" i="32"/>
  <c r="C23" i="32" s="1"/>
  <c r="C7" i="48"/>
  <c r="C22" i="48" s="1"/>
  <c r="E13" i="60"/>
  <c r="E28" i="60" s="1"/>
  <c r="E14" i="40"/>
  <c r="E13" i="59"/>
  <c r="E28" i="59" s="1"/>
  <c r="E14" i="32"/>
  <c r="E29" i="32" s="1"/>
  <c r="E13" i="49"/>
  <c r="E28" i="49" s="1"/>
  <c r="E13" i="48"/>
  <c r="E28" i="48" s="1"/>
  <c r="D21" i="40"/>
  <c r="D7" i="39"/>
  <c r="D21" i="39" s="1"/>
  <c r="C14" i="40"/>
  <c r="C13" i="49"/>
  <c r="C28" i="49" s="1"/>
  <c r="C13" i="59"/>
  <c r="C28" i="59" s="1"/>
  <c r="C14" i="32"/>
  <c r="C29" i="32" s="1"/>
  <c r="C13" i="48"/>
  <c r="C28" i="48" s="1"/>
  <c r="C13" i="60"/>
  <c r="C28" i="60" s="1"/>
  <c r="C15" i="60"/>
  <c r="C30" i="60" s="1"/>
  <c r="C16" i="40"/>
  <c r="C15" i="49"/>
  <c r="C30" i="49" s="1"/>
  <c r="C15" i="48"/>
  <c r="C30" i="48" s="1"/>
  <c r="C15" i="59"/>
  <c r="C30" i="59" s="1"/>
  <c r="C16" i="32"/>
  <c r="C31" i="32" s="1"/>
  <c r="D10" i="40"/>
  <c r="D9" i="59"/>
  <c r="D24" i="59" s="1"/>
  <c r="D9" i="60"/>
  <c r="D24" i="60" s="1"/>
  <c r="D9" i="49"/>
  <c r="D24" i="49" s="1"/>
  <c r="D9" i="48"/>
  <c r="D24" i="48" s="1"/>
  <c r="D10" i="32"/>
  <c r="D25" i="32" s="1"/>
  <c r="E7" i="60"/>
  <c r="E22" i="60" s="1"/>
  <c r="E7" i="49"/>
  <c r="E22" i="49" s="1"/>
  <c r="E8" i="40"/>
  <c r="E7" i="48"/>
  <c r="E22" i="48" s="1"/>
  <c r="E7" i="59"/>
  <c r="E22" i="59" s="1"/>
  <c r="E8" i="32"/>
  <c r="E23" i="32" s="1"/>
  <c r="D12" i="59"/>
  <c r="D27" i="59" s="1"/>
  <c r="D13" i="40"/>
  <c r="D12" i="60"/>
  <c r="D27" i="60" s="1"/>
  <c r="D13" i="32"/>
  <c r="D28" i="32" s="1"/>
  <c r="D12" i="49"/>
  <c r="D27" i="49" s="1"/>
  <c r="D12" i="48"/>
  <c r="D27" i="48" s="1"/>
  <c r="D7" i="60"/>
  <c r="D22" i="60" s="1"/>
  <c r="D7" i="49"/>
  <c r="D22" i="49" s="1"/>
  <c r="D8" i="40"/>
  <c r="D7" i="59"/>
  <c r="D22" i="59" s="1"/>
  <c r="D8" i="32"/>
  <c r="D23" i="32" s="1"/>
  <c r="D7" i="48"/>
  <c r="D22" i="48" s="1"/>
  <c r="C21" i="40"/>
  <c r="C7" i="39"/>
  <c r="C21" i="39" s="1"/>
  <c r="E21" i="40"/>
  <c r="E7" i="39"/>
  <c r="E21" i="39" s="1"/>
  <c r="C12" i="59"/>
  <c r="C27" i="59" s="1"/>
  <c r="C13" i="40"/>
  <c r="C12" i="60"/>
  <c r="C27" i="60" s="1"/>
  <c r="C12" i="49"/>
  <c r="C27" i="49" s="1"/>
  <c r="C13" i="32"/>
  <c r="C28" i="32" s="1"/>
  <c r="C12" i="48"/>
  <c r="C27" i="48" s="1"/>
  <c r="E10" i="40"/>
  <c r="E9" i="59"/>
  <c r="E24" i="59" s="1"/>
  <c r="E9" i="60"/>
  <c r="E24" i="60" s="1"/>
  <c r="E9" i="49"/>
  <c r="E24" i="49" s="1"/>
  <c r="E9" i="48"/>
  <c r="E24" i="48" s="1"/>
  <c r="E10" i="32"/>
  <c r="E25" i="32" s="1"/>
  <c r="C9" i="60"/>
  <c r="C24" i="60" s="1"/>
  <c r="C9" i="49"/>
  <c r="C24" i="49" s="1"/>
  <c r="C10" i="40"/>
  <c r="C9" i="59"/>
  <c r="C24" i="59" s="1"/>
  <c r="C10" i="32"/>
  <c r="C25" i="32" s="1"/>
  <c r="C9" i="48"/>
  <c r="C24" i="48" s="1"/>
  <c r="E15" i="59"/>
  <c r="E30" i="59" s="1"/>
  <c r="E15" i="60"/>
  <c r="E30" i="60" s="1"/>
  <c r="E15" i="49"/>
  <c r="E30" i="49" s="1"/>
  <c r="E16" i="40"/>
  <c r="E15" i="48"/>
  <c r="E30" i="48" s="1"/>
  <c r="E16" i="32"/>
  <c r="E31" i="32" s="1"/>
  <c r="E12" i="49"/>
  <c r="E27" i="49" s="1"/>
  <c r="E12" i="59"/>
  <c r="E27" i="59" s="1"/>
  <c r="E13" i="40"/>
  <c r="E13" i="32"/>
  <c r="E28" i="32" s="1"/>
  <c r="E12" i="60"/>
  <c r="E27" i="60" s="1"/>
  <c r="E12" i="48"/>
  <c r="E27" i="48" s="1"/>
  <c r="B4" i="40"/>
  <c r="B18" i="40" s="1"/>
  <c r="B5" i="40"/>
  <c r="B19" i="40" s="1"/>
  <c r="D13" i="60" l="1"/>
  <c r="D28" i="60" s="1"/>
  <c r="D14" i="40"/>
  <c r="D13" i="49"/>
  <c r="D28" i="49" s="1"/>
  <c r="D13" i="59"/>
  <c r="D28" i="59" s="1"/>
  <c r="D14" i="32"/>
  <c r="D29" i="32" s="1"/>
  <c r="D13" i="48"/>
  <c r="D28" i="48" s="1"/>
  <c r="D15" i="59"/>
  <c r="D30" i="59" s="1"/>
  <c r="D15" i="60"/>
  <c r="D30" i="60" s="1"/>
  <c r="D15" i="49"/>
  <c r="D30" i="49" s="1"/>
  <c r="D16" i="40"/>
  <c r="D15" i="48"/>
  <c r="D30" i="48" s="1"/>
  <c r="D16" i="32"/>
  <c r="D31" i="32" s="1"/>
  <c r="E24" i="40"/>
  <c r="E10" i="39"/>
  <c r="E24" i="39" s="1"/>
  <c r="D13" i="39"/>
  <c r="D27" i="39" s="1"/>
  <c r="D27" i="40"/>
  <c r="E30" i="40"/>
  <c r="E16" i="39"/>
  <c r="E30" i="39" s="1"/>
  <c r="E10" i="59"/>
  <c r="E25" i="59" s="1"/>
  <c r="E11" i="40"/>
  <c r="E10" i="60"/>
  <c r="E25" i="60" s="1"/>
  <c r="E10" i="49"/>
  <c r="E25" i="49" s="1"/>
  <c r="E11" i="32"/>
  <c r="E26" i="32" s="1"/>
  <c r="E10" i="48"/>
  <c r="E25" i="48" s="1"/>
  <c r="C13" i="39"/>
  <c r="C27" i="39" s="1"/>
  <c r="C27" i="40"/>
  <c r="E22" i="40"/>
  <c r="E8" i="39"/>
  <c r="E22" i="39" s="1"/>
  <c r="D10" i="39"/>
  <c r="D24" i="39" s="1"/>
  <c r="D24" i="40"/>
  <c r="F6" i="60"/>
  <c r="F21" i="60" s="1"/>
  <c r="F6" i="49"/>
  <c r="F21" i="49" s="1"/>
  <c r="F6" i="59"/>
  <c r="F21" i="59" s="1"/>
  <c r="F7" i="32"/>
  <c r="F22" i="32" s="1"/>
  <c r="F6" i="48"/>
  <c r="F21" i="48" s="1"/>
  <c r="D8" i="39"/>
  <c r="D22" i="39" s="1"/>
  <c r="D22" i="40"/>
  <c r="D10" i="59"/>
  <c r="D25" i="59" s="1"/>
  <c r="D11" i="40"/>
  <c r="D10" i="60"/>
  <c r="D25" i="60" s="1"/>
  <c r="D10" i="49"/>
  <c r="D25" i="49" s="1"/>
  <c r="D11" i="32"/>
  <c r="D26" i="32" s="1"/>
  <c r="D10" i="48"/>
  <c r="D25" i="48" s="1"/>
  <c r="C14" i="39"/>
  <c r="C28" i="39" s="1"/>
  <c r="C28" i="40"/>
  <c r="C8" i="39"/>
  <c r="C22" i="39" s="1"/>
  <c r="C22" i="40"/>
  <c r="E28" i="40"/>
  <c r="E14" i="39"/>
  <c r="E28" i="39" s="1"/>
  <c r="C30" i="40"/>
  <c r="C16" i="39"/>
  <c r="C30" i="39" s="1"/>
  <c r="C10" i="39"/>
  <c r="C24" i="39" s="1"/>
  <c r="C24" i="40"/>
  <c r="E13" i="39"/>
  <c r="E27" i="39" s="1"/>
  <c r="E27" i="40"/>
  <c r="C10" i="59"/>
  <c r="C25" i="59" s="1"/>
  <c r="C11" i="40"/>
  <c r="C10" i="60"/>
  <c r="C25" i="60" s="1"/>
  <c r="C10" i="49"/>
  <c r="C25" i="49" s="1"/>
  <c r="C10" i="48"/>
  <c r="C25" i="48" s="1"/>
  <c r="C11" i="32"/>
  <c r="C26" i="32" s="1"/>
  <c r="B7" i="32"/>
  <c r="B22" i="32" s="1"/>
  <c r="B6" i="60"/>
  <c r="B21" i="60" s="1"/>
  <c r="B8" i="40"/>
  <c r="B22" i="40" s="1"/>
  <c r="B7" i="40"/>
  <c r="B21" i="40" s="1"/>
  <c r="B10" i="40"/>
  <c r="B24" i="40" s="1"/>
  <c r="D4" i="46"/>
  <c r="D19" i="46" s="1"/>
  <c r="E4" i="53"/>
  <c r="E19" i="53" s="1"/>
  <c r="B5" i="53"/>
  <c r="B20" i="53" s="1"/>
  <c r="E25" i="40" l="1"/>
  <c r="E11" i="39"/>
  <c r="E25" i="39" s="1"/>
  <c r="D30" i="40"/>
  <c r="D16" i="39"/>
  <c r="D30" i="39" s="1"/>
  <c r="D14" i="39"/>
  <c r="D28" i="39" s="1"/>
  <c r="D28" i="40"/>
  <c r="F7" i="59"/>
  <c r="F22" i="59" s="1"/>
  <c r="F7" i="60"/>
  <c r="F22" i="60" s="1"/>
  <c r="F7" i="49"/>
  <c r="F22" i="49" s="1"/>
  <c r="F7" i="48"/>
  <c r="F22" i="48" s="1"/>
  <c r="F8" i="32"/>
  <c r="F23" i="32" s="1"/>
  <c r="F9" i="59"/>
  <c r="F24" i="59" s="1"/>
  <c r="F9" i="60"/>
  <c r="F24" i="60" s="1"/>
  <c r="F9" i="49"/>
  <c r="F24" i="49" s="1"/>
  <c r="F10" i="32"/>
  <c r="F25" i="32" s="1"/>
  <c r="F9" i="48"/>
  <c r="F24" i="48" s="1"/>
  <c r="C25" i="40"/>
  <c r="C11" i="39"/>
  <c r="C25" i="39" s="1"/>
  <c r="D25" i="40"/>
  <c r="D11" i="39"/>
  <c r="D25" i="39" s="1"/>
  <c r="F12" i="60"/>
  <c r="F27" i="60" s="1"/>
  <c r="F12" i="49"/>
  <c r="F27" i="49" s="1"/>
  <c r="F12" i="59"/>
  <c r="F27" i="59" s="1"/>
  <c r="F13" i="32"/>
  <c r="F28" i="32" s="1"/>
  <c r="F12" i="48"/>
  <c r="F27" i="48" s="1"/>
  <c r="B14" i="40"/>
  <c r="B28" i="40" s="1"/>
  <c r="B16" i="32"/>
  <c r="B31" i="32" s="1"/>
  <c r="B15" i="60"/>
  <c r="B30" i="60" s="1"/>
  <c r="B7" i="60"/>
  <c r="B22" i="60" s="1"/>
  <c r="B8" i="32"/>
  <c r="B23" i="32" s="1"/>
  <c r="B10" i="32"/>
  <c r="B25" i="32" s="1"/>
  <c r="B9" i="60"/>
  <c r="B24" i="60" s="1"/>
  <c r="B13" i="40"/>
  <c r="B27" i="40" s="1"/>
  <c r="B13" i="32"/>
  <c r="B28" i="32" s="1"/>
  <c r="B12" i="60"/>
  <c r="B27" i="60" s="1"/>
  <c r="B16" i="40"/>
  <c r="B30" i="4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11" i="40"/>
  <c r="B25" i="40"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5" i="39"/>
  <c r="B19" i="39" s="1"/>
  <c r="B4" i="39" l="1"/>
  <c r="B18" i="39" s="1"/>
  <c r="B7" i="39" l="1"/>
  <c r="B21" i="39"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B8" i="39"/>
  <c r="B22" i="39" s="1"/>
  <c r="B10" i="39"/>
  <c r="B24" i="39" s="1"/>
  <c r="B13" i="39"/>
  <c r="B27" i="39" s="1"/>
  <c r="B16" i="39" l="1"/>
  <c r="B30" i="39" s="1"/>
  <c r="B11" i="39"/>
  <c r="B25" i="39" s="1"/>
  <c r="B14" i="39"/>
  <c r="B28" i="3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BI27"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O10" i="27"/>
  <c r="BO25" i="27" s="1"/>
  <c r="AH13" i="29"/>
  <c r="AH29" i="29" s="1"/>
  <c r="BG13" i="17"/>
  <c r="BG28" i="17"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Z10" i="9"/>
  <c r="BZ26" i="9" s="1"/>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33" i="18"/>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13" i="18"/>
  <c r="BL13" i="13"/>
  <c r="BL13" i="18"/>
  <c r="CE13" i="13"/>
  <c r="CE31" i="13" s="1"/>
  <c r="CE13" i="18"/>
  <c r="BZ13" i="13"/>
  <c r="BZ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BJ31" i="13"/>
  <c r="AD11" i="26"/>
  <c r="AE17" i="26"/>
  <c r="BS34" i="13"/>
  <c r="BT34" i="13"/>
  <c r="BS30" i="13"/>
  <c r="BK31" i="13"/>
  <c r="BM30" i="13"/>
  <c r="CA34" i="13"/>
  <c r="BZ30" i="13"/>
  <c r="AC11" i="26"/>
  <c r="AB13" i="26"/>
  <c r="AC13" i="26"/>
  <c r="BB11" i="17"/>
  <c r="BB26" i="17" s="1"/>
  <c r="BB11" i="27"/>
  <c r="BB10" i="9"/>
  <c r="BB29" i="9" s="1"/>
  <c r="BB13" i="18"/>
  <c r="AC17" i="26"/>
  <c r="AG14" i="36" l="1"/>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Z24" i="13"/>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C10" i="41"/>
  <c r="C13" i="41"/>
  <c r="C8" i="4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C11" i="41"/>
  <c r="C14" i="41"/>
  <c r="C16" i="4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3" i="41" l="1"/>
  <c r="B10" i="41"/>
  <c r="B8" i="41"/>
  <c r="B14" i="63"/>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B14" i="41" l="1"/>
  <c r="B16" i="41"/>
  <c r="B11" i="41"/>
  <c r="J6" i="59"/>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<sst xmlns="http://schemas.openxmlformats.org/spreadsheetml/2006/main" count="135491" uniqueCount="449">
  <si>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</si>
  <si>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</si>
  <si>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</si>
  <si>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</si>
  <si>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</si>
  <si>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</si>
  <si>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</si>
  <si>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</si>
  <si>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</si>
  <si>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</si>
  <si>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</si>
  <si>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</si>
  <si>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</si>
  <si>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</si>
  <si>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</si>
  <si>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</si>
  <si>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</si>
  <si>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</si>
  <si>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</si>
  <si>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</si>
  <si>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</si>
  <si>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</si>
  <si>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</si>
  <si>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</si>
  <si>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</si>
  <si>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</si>
  <si>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</si>
  <si>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</si>
  <si>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</si>
  <si>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</si>
  <si>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</si>
  <si>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</si>
  <si>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</si>
  <si>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</si>
  <si>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</si>
  <si>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</si>
  <si>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</si>
  <si>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</si>
  <si>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</si>
  <si>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</si>
  <si>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</si>
  <si>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</si>
  <si>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</si>
  <si>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</si>
  <si>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</si>
  <si>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</si>
  <si>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</si>
  <si>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</si>
  <si>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</si>
  <si>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</si>
  <si>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</si>
  <si>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</si>
  <si>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</si>
  <si>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</si>
  <si>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</si>
  <si>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</si>
  <si>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</si>
  <si>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</si>
  <si>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</si>
  <si>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</si>
  <si>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</si>
  <si>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</si>
  <si>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</si>
  <si>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</si>
  <si>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</si>
  <si>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</si>
  <si>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</si>
  <si>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</si>
  <si>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</si>
  <si>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</si>
  <si>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</si>
  <si>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</si>
  <si>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</si>
  <si>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</si>
  <si>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</si>
  <si>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</si>
  <si>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</si>
  <si>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</si>
  <si>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</si>
  <si>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</si>
  <si>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</si>
  <si>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</si>
  <si>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</si>
  <si>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</si>
  <si>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</si>
  <si>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</si>
  <si>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</si>
  <si>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</si>
  <si>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</si>
  <si>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</si>
  <si>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</si>
  <si>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</si>
  <si>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</si>
  <si>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</si>
  <si>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</si>
  <si>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</si>
  <si>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</si>
  <si>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</si>
  <si>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</si>
  <si>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</si>
  <si>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</si>
  <si>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</si>
  <si>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</si>
  <si>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</si>
  <si>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</si>
  <si>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</si>
  <si>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</si>
  <si>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</si>
  <si>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</si>
  <si>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</si>
  <si>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</si>
  <si>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</si>
  <si>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</si>
  <si>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</si>
  <si>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</si>
  <si>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</si>
  <si>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</si>
  <si>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</si>
  <si>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</si>
  <si>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</si>
  <si>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</si>
  <si>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</si>
  <si>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</si>
  <si>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</si>
  <si>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</si>
  <si>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</si>
  <si>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</si>
  <si>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</si>
  <si>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</si>
  <si>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</si>
  <si>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</si>
  <si>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</si>
  <si>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</si>
  <si>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</si>
  <si>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</si>
  <si>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</si>
  <si>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</si>
  <si>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</si>
  <si>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</si>
  <si>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</si>
  <si>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</si>
  <si>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</si>
  <si>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</si>
  <si>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</si>
  <si>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</si>
  <si>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</si>
  <si>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</si>
  <si>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</si>
  <si>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</si>
  <si>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</si>
  <si>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</si>
  <si>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</si>
  <si>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</si>
  <si>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</si>
  <si>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</si>
  <si>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</si>
  <si>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</si>
  <si>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</si>
  <si>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</si>
  <si>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</si>
  <si>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</si>
  <si>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</si>
  <si>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</si>
  <si>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</si>
  <si>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</si>
  <si>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</si>
  <si>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</si>
  <si>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</si>
  <si>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</si>
  <si>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</si>
  <si>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</si>
  <si>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</si>
  <si>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</si>
  <si>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</si>
  <si>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</si>
  <si>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</si>
  <si>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</si>
  <si>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</si>
  <si>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</si>
  <si>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</si>
  <si>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</si>
  <si>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</si>
  <si>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</si>
  <si>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</si>
  <si>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</si>
  <si>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</si>
  <si>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</si>
  <si>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</si>
  <si>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</si>
  <si>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</si>
  <si>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</si>
  <si>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</si>
  <si>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</si>
  <si>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</si>
  <si>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</si>
  <si>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</si>
  <si>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</si>
  <si>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</si>
  <si>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</si>
  <si>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</si>
  <si>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</si>
  <si>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НДС 20% (в рублях) за номер в сутки/ VAT 20%</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</si>
  <si>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</si>
  <si>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</si>
  <si>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</si>
  <si>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</si>
  <si>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</si>
  <si>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</si>
  <si>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</si>
  <si>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</si>
  <si>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</si>
  <si>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</si>
  <si>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</si>
  <si>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</si>
  <si>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</si>
  <si>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</si>
  <si>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</si>
  <si>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</si>
  <si>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</si>
  <si>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</si>
  <si>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</si>
  <si>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</si>
  <si>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</si>
  <si>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</si>
  <si>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</si>
  <si>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</si>
  <si>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</si>
  <si>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</si>
  <si>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</si>
  <si>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</si>
  <si>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</si>
  <si>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</si>
  <si>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</si>
  <si>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</si>
  <si>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</si>
  <si>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</si>
  <si>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</si>
  <si>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</si>
  <si>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</si>
  <si>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</si>
  <si>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</si>
  <si>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</si>
  <si>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</si>
  <si>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</si>
  <si>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</si>
  <si>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</si>
  <si>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</si>
  <si>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</si>
  <si>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</si>
  <si>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</si>
  <si>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</si>
  <si>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</si>
  <si>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</si>
  <si>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</si>
  <si>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</si>
  <si>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</si>
  <si>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</si>
  <si>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</si>
  <si>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</si>
  <si>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</si>
  <si>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</si>
  <si>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</si>
  <si>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</si>
  <si>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</si>
  <si>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rPr>
        <sz val="9"/>
        <color theme="1"/>
        <rFont val="Times New Roman"/>
        <family val="1"/>
      </rPr>
      <t>Период бронирования</t>
    </r>
    <r>
      <rPr>
        <b/>
        <sz val="9"/>
        <color theme="1"/>
        <rFont val="Times New Roman"/>
        <family val="1"/>
        <charset val="204"/>
      </rPr>
      <t xml:space="preserve">: 04.03.2022 - 30.05.2022 /  </t>
    </r>
    <r>
      <rPr>
        <sz val="9"/>
        <color theme="1"/>
        <rFont val="Times New Roman"/>
        <family val="1"/>
      </rPr>
      <t>Period of sales</t>
    </r>
    <r>
      <rPr>
        <b/>
        <sz val="9"/>
        <color theme="1"/>
        <rFont val="Times New Roman"/>
        <family val="1"/>
        <charset val="204"/>
      </rPr>
      <t>: 04.03.2022 - 30.05.2022</t>
    </r>
  </si>
  <si>
    <r>
      <t xml:space="preserve">Период проживания: </t>
    </r>
    <r>
      <rPr>
        <b/>
        <sz val="9"/>
        <rFont val="Times New Roman"/>
        <family val="1"/>
        <charset val="204"/>
      </rPr>
      <t xml:space="preserve">с 04.03.2022 - 31.05.2022 </t>
    </r>
    <r>
      <rPr>
        <sz val="9"/>
        <rFont val="Times New Roman"/>
        <family val="1"/>
        <charset val="204"/>
      </rPr>
      <t xml:space="preserve">/ Period of stay: </t>
    </r>
    <r>
      <rPr>
        <b/>
        <sz val="9"/>
        <rFont val="Times New Roman"/>
        <family val="1"/>
        <charset val="204"/>
      </rPr>
      <t>04.03.2022 - 31.05.2022</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</si>
  <si>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</si>
  <si>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</si>
  <si>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</si>
  <si>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</si>
  <si>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</si>
  <si>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</si>
  <si>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</si>
  <si>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</si>
  <si>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</si>
  <si>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</si>
  <si>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</si>
  <si>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</si>
  <si>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</si>
  <si>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</si>
  <si>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</si>
  <si>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</si>
  <si>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</si>
  <si>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</si>
  <si>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</si>
  <si>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</si>
  <si>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</si>
  <si>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</si>
  <si>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</si>
  <si>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</si>
  <si>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</si>
  <si>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</si>
  <si>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</si>
  <si>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</si>
  <si>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</si>
  <si>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</si>
  <si>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</si>
  <si>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</si>
  <si>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</si>
  <si>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</si>
  <si>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</si>
  <si>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</si>
  <si>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</si>
  <si>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</si>
  <si>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</si>
  <si>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</si>
  <si>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</si>
  <si>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</si>
  <si>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</si>
  <si>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</si>
  <si>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</si>
  <si>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</si>
  <si>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</si>
  <si>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</si>
  <si>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</si>
  <si>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</si>
  <si>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</si>
  <si>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</si>
  <si>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</si>
  <si>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</si>
  <si>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</si>
  <si>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</si>
  <si>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</si>
  <si>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</si>
  <si>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rPr>
        <sz val="9"/>
        <color theme="1"/>
        <rFont val="Times New Roman"/>
        <family val="1"/>
      </rPr>
      <t>Период бронирования</t>
    </r>
    <r>
      <rPr>
        <b/>
        <sz val="9"/>
        <color theme="1"/>
        <rFont val="Times New Roman"/>
        <family val="1"/>
        <charset val="204"/>
      </rPr>
      <t xml:space="preserve">: 15.11.2022 - 14.12.2022 /  </t>
    </r>
    <r>
      <rPr>
        <sz val="9"/>
        <color theme="1"/>
        <rFont val="Times New Roman"/>
        <family val="1"/>
      </rPr>
      <t>Period of sales</t>
    </r>
    <r>
      <rPr>
        <b/>
        <sz val="9"/>
        <color theme="1"/>
        <rFont val="Times New Roman"/>
        <family val="1"/>
        <charset val="204"/>
      </rPr>
      <t>: 15.11.2022 - 14.12.2022</t>
    </r>
  </si>
  <si>
    <r>
      <t xml:space="preserve">Период проживания: </t>
    </r>
    <r>
      <rPr>
        <b/>
        <sz val="9"/>
        <color theme="1"/>
        <rFont val="Times New Roman"/>
        <family val="1"/>
        <charset val="204"/>
      </rPr>
      <t xml:space="preserve">с 01.12.2022 - 15.12.2022 </t>
    </r>
    <r>
      <rPr>
        <sz val="9"/>
        <color theme="1"/>
        <rFont val="Times New Roman"/>
        <family val="1"/>
        <charset val="204"/>
      </rPr>
      <t xml:space="preserve">/ Period of stay: </t>
    </r>
    <r>
      <rPr>
        <b/>
        <sz val="9"/>
        <color theme="1"/>
        <rFont val="Times New Roman"/>
        <family val="1"/>
        <charset val="204"/>
      </rPr>
      <t>01.12.2022 - 15.12.2022*</t>
    </r>
  </si>
  <si>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</si>
  <si>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</si>
  <si>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</si>
  <si>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</si>
  <si>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</si>
  <si>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</si>
  <si>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</si>
  <si>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</si>
  <si>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</si>
  <si>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</si>
  <si>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</si>
  <si>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</si>
  <si>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</si>
  <si>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</si>
  <si>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</si>
  <si>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</si>
  <si>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</si>
  <si>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</si>
  <si>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</si>
  <si>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</si>
  <si>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</si>
  <si>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</si>
  <si>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</si>
  <si>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</si>
  <si>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</si>
  <si>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</si>
  <si>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</si>
  <si>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</si>
  <si>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</si>
  <si>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</si>
  <si>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</si>
  <si>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</si>
  <si>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</si>
  <si>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</si>
  <si>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</si>
  <si>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</si>
  <si>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</si>
  <si>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</si>
  <si>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</si>
  <si>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</si>
  <si>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</si>
  <si>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</si>
  <si>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</si>
  <si>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</si>
  <si>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</si>
  <si>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</si>
  <si>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</si>
  <si>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</si>
  <si>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</si>
  <si>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</si>
  <si>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</si>
  <si>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</si>
  <si>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</si>
  <si>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</si>
  <si>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</si>
  <si>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</si>
  <si>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</si>
  <si>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</si>
  <si>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</si>
  <si>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</si>
  <si>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</si>
  <si>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</si>
  <si>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</si>
  <si>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</si>
  <si>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</si>
  <si>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</si>
  <si>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</si>
  <si>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</si>
  <si>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</si>
  <si>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</si>
  <si>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</si>
  <si>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</si>
  <si>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</si>
  <si>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</si>
  <si>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</si>
  <si>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</si>
  <si>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</si>
  <si>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</si>
  <si>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</si>
  <si>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</si>
  <si>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</si>
  <si>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</si>
  <si>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</si>
  <si>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2000</t>
    </r>
    <r>
      <rPr>
        <sz val="11"/>
        <color theme="1"/>
        <rFont val="Calibri"/>
        <family val="2"/>
        <charset val="204"/>
      </rPr>
      <t xml:space="preserve"> rub per adult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</si>
  <si>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</si>
  <si>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</si>
  <si>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</si>
  <si>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</si>
  <si>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Специальный тариф "Наполни своё лето" / Special offer "Fill up your summer"</t>
  </si>
  <si>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</si>
  <si>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</si>
  <si>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</si>
  <si>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</si>
  <si>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</si>
  <si>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</si>
  <si>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</si>
  <si>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</si>
  <si>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29.12.2024-08.01.2025,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29.12.2024-08.01.2025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</si>
  <si>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05.07.2024-31.03.2025/  </t>
    </r>
    <r>
      <rPr>
        <sz val="9"/>
        <color theme="1"/>
        <rFont val="Times New Roman"/>
        <family val="1"/>
      </rPr>
      <t>Period of sales</t>
    </r>
    <r>
      <rPr>
        <b/>
        <sz val="9"/>
        <color theme="1"/>
        <rFont val="Times New Roman"/>
        <family val="1"/>
        <charset val="204"/>
      </rPr>
      <t>: 05.07.2024-31.03.2025</t>
    </r>
  </si>
  <si>
    <r>
      <t xml:space="preserve">Период проживания: </t>
    </r>
    <r>
      <rPr>
        <b/>
        <sz val="9"/>
        <color theme="1"/>
        <rFont val="Times New Roman"/>
        <family val="1"/>
        <charset val="204"/>
      </rPr>
      <t>05.07.2024-31.03.2025/  Period of sales: 05.07.2024-31.03.2025</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</si>
  <si>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2100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2100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2100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2100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</si>
  <si>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t xml:space="preserve">4.  Прокат городского велосипеда на 1 час (для всех гостей в номере 7+) / City bike rental for 1 hour (for all room guests 7+)
</t>
  </si>
  <si>
    <t xml:space="preserve">5.  Занятия йогой (1 тренировка, для всех взрослых, 14+) /Yoga classes (1 session, for all adults, 14+)
</t>
  </si>
  <si>
    <t>1.    Прогулочные билеты на подъёмники «Панорама Красной Поляны» (для всех гостей в номере 7+, до 7 лет бесплатно)/Walking tickets for the "Panorama of Krasnaya Polyana" elevators (for all guests in the room for all open ropeways)</t>
  </si>
  <si>
    <t>2.    Один маршрут веревочногопарка  (для всех гостей от 4-х лет) / One rope park route (for all guests from 4 years old)</t>
  </si>
  <si>
    <t>3.    Прокат роликов на 1 час (для всех гостей от 7 лет) / Rollerblade rental for 1 hour (for all guests from 7 years old)</t>
  </si>
  <si>
    <t>5.    Обзорная экскурсия по высотам с 540 до 2200 (для всех гостей в номере, для принятия участия в экскурсии необходим билет на канатную дорогу) / High altitude sightseeing tour from 540 to 2200 (for all in-room guests, a cable car ticket is required to take part in the tour)</t>
  </si>
  <si>
    <t>Период бронирования: 01.08.2024-30.11.2024 /  Period of sales: 01.08.2024-30.11.2024</t>
  </si>
  <si>
    <r>
      <t xml:space="preserve">Период проживания: </t>
    </r>
    <r>
      <rPr>
        <b/>
        <sz val="9"/>
        <rFont val="Times New Roman"/>
        <family val="1"/>
        <charset val="204"/>
      </rPr>
      <t xml:space="preserve">с 01.10.2024-01.12.2024 </t>
    </r>
    <r>
      <rPr>
        <sz val="9"/>
        <rFont val="Times New Roman"/>
        <family val="1"/>
        <charset val="204"/>
      </rPr>
      <t xml:space="preserve">/ Period of stay: </t>
    </r>
    <r>
      <rPr>
        <b/>
        <sz val="9"/>
        <rFont val="Times New Roman"/>
        <family val="1"/>
        <charset val="204"/>
      </rPr>
      <t xml:space="preserve"> 01.10.2024-01.12.2024</t>
    </r>
  </si>
  <si>
    <t>Тариф не доступен в период 05.07.2024-10.07.2024, 02.10.2024-04.10.2024, 29.12.2024-08.01.2025 включительно</t>
  </si>
  <si>
    <t>Ограничения  / Restrictions</t>
  </si>
  <si>
    <t>Тариф не действует в периоды: 27.12.24-12.01.25, включительно, 21.02.25-10.03.25, включительно. / The rate is not available during the periods: 27.12.24-12.01.25, inclusively, 21.02.25-10.03.25, inclusively.</t>
  </si>
  <si>
    <t>* Выдача ски-пассов на стойке регистрации в отеле при заселении. Детские ски-пассы приобретаются отдельно на ресепшн отеля или стойке «Чем заняться». Возврат денежных средств за неиспользованные ски-пассы не производится.
Политика гарантии: Гарантия кредитной картой обязательна/  Ski passes are provided at the hotel reception desk upon check-in. Children's ski passes can be purchased separately at the hotel reception or at the “What to do” desk. No refunds will be given for unused ski passes.   Guarantee policy: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</si>
  <si>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16.10.2024-30.03.2025</t>
    </r>
    <r>
      <rPr>
        <sz val="9"/>
        <rFont val="Times New Roman"/>
        <family val="1"/>
        <charset val="204"/>
      </rPr>
      <t xml:space="preserve">/ Period of sales: </t>
    </r>
    <r>
      <rPr>
        <b/>
        <sz val="9"/>
        <rFont val="Times New Roman"/>
        <family val="1"/>
        <charset val="204"/>
      </rPr>
      <t>16.10.2024-30.03.2025</t>
    </r>
  </si>
  <si>
    <r>
      <rPr>
        <b/>
        <sz val="9"/>
        <rFont val="Times New Roman"/>
        <family val="1"/>
        <charset val="204"/>
      </rPr>
      <t>Период проживан</t>
    </r>
    <r>
      <rPr>
        <b/>
        <sz val="9"/>
        <color theme="1"/>
        <rFont val="Times New Roman"/>
        <family val="1"/>
      </rPr>
      <t>ия</t>
    </r>
    <r>
      <rPr>
        <sz val="9"/>
        <color theme="1"/>
        <rFont val="Times New Roman"/>
        <family val="1"/>
      </rPr>
      <t xml:space="preserve">: </t>
    </r>
    <r>
      <rPr>
        <b/>
        <sz val="9"/>
        <color theme="1"/>
        <rFont val="Times New Roman"/>
        <family val="1"/>
      </rPr>
      <t>13.12.2024-26.12.2024,</t>
    </r>
    <r>
      <rPr>
        <b/>
        <sz val="9"/>
        <rFont val="Times New Roman"/>
        <family val="1"/>
        <charset val="204"/>
      </rPr>
      <t xml:space="preserve"> включительно, 13.01.2024-20.02.2025, 11.03.2025-31.03.2025 </t>
    </r>
    <r>
      <rPr>
        <sz val="9"/>
        <color theme="1"/>
        <rFont val="Times New Roman"/>
        <family val="1"/>
      </rPr>
      <t xml:space="preserve">/ Period of stay: </t>
    </r>
    <r>
      <rPr>
        <b/>
        <sz val="9"/>
        <color theme="1"/>
        <rFont val="Times New Roman"/>
        <family val="1"/>
      </rPr>
      <t>13.12.2024-26.12.2024,  inclusively</t>
    </r>
    <r>
      <rPr>
        <b/>
        <sz val="9"/>
        <rFont val="Times New Roman"/>
        <family val="1"/>
      </rPr>
      <t xml:space="preserve">, 13.01.2024-20.02.2025, inclusively, 11.03.2025-31.03.2025  </t>
    </r>
  </si>
  <si>
    <t>Дополнительно на каждый день проживания в стоимость заявки добавляются  ски-пассы  для каждого взрослого, стоимость -  3500 рублей. При размещении дополнительных взрослых гостей, также на каждый день проживания добавляются в стоимость заявки ски-пассы на каждого гостя  3500 рублей. Стоимость ски-пассов на всех взрослых  необходимо сразу добавлять в заявку. / Extra pay  for each day of stay, ski passes for each adult are added to the price of the application, the cost 3500 rubles. When placing additional guests, also for each day of stay, ski passes for each guest are added to the application price 3500 rubles.</t>
  </si>
  <si>
    <t>Тарифы на  ски-пассы (для всех взрослых гостей, проживающих в номере)/ Rates for ski passes (for all adults):</t>
  </si>
  <si>
    <r>
      <rPr>
        <b/>
        <sz val="9"/>
        <color theme="1"/>
        <rFont val="Times New Roman"/>
        <family val="1"/>
        <charset val="204"/>
      </rPr>
      <t>13.12.2024-26.12.2024,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13.12.2024-26.12.2024 - 3500</t>
    </r>
    <r>
      <rPr>
        <sz val="9"/>
        <color theme="1"/>
        <rFont val="Times New Roman"/>
        <family val="1"/>
        <charset val="204"/>
      </rPr>
      <t xml:space="preserve"> rubles - adult</t>
    </r>
  </si>
  <si>
    <r>
      <rPr>
        <b/>
        <sz val="9"/>
        <color theme="1"/>
        <rFont val="Times New Roman"/>
        <family val="1"/>
        <charset val="204"/>
      </rPr>
      <t>13.01.2024-20.02.2025,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13.01.2024-20.02.2025 - 3500</t>
    </r>
    <r>
      <rPr>
        <sz val="9"/>
        <color theme="1"/>
        <rFont val="Times New Roman"/>
        <family val="1"/>
        <charset val="204"/>
      </rPr>
      <t xml:space="preserve"> rubles - adult</t>
    </r>
  </si>
  <si>
    <r>
      <rPr>
        <b/>
        <sz val="9"/>
        <color theme="1"/>
        <rFont val="Times New Roman"/>
        <family val="1"/>
        <charset val="204"/>
      </rPr>
      <t>11.03.25-31.03.2025, включительно,</t>
    </r>
    <r>
      <rPr>
        <sz val="9"/>
        <color theme="1"/>
        <rFont val="Times New Roman"/>
        <family val="1"/>
        <charset val="204"/>
      </rPr>
      <t xml:space="preserve"> - </t>
    </r>
    <r>
      <rPr>
        <b/>
        <sz val="9"/>
        <color theme="1"/>
        <rFont val="Times New Roman"/>
        <family val="1"/>
        <charset val="204"/>
      </rPr>
      <t>3500</t>
    </r>
    <r>
      <rPr>
        <sz val="9"/>
        <color theme="1"/>
        <rFont val="Times New Roman"/>
        <family val="1"/>
        <charset val="204"/>
      </rPr>
      <t xml:space="preserve"> рублей - взрослый, </t>
    </r>
    <r>
      <rPr>
        <b/>
        <sz val="9"/>
        <color theme="1"/>
        <rFont val="Times New Roman"/>
        <family val="1"/>
        <charset val="204"/>
      </rPr>
      <t>11.03.25-31.03.2025 - 3500</t>
    </r>
    <r>
      <rPr>
        <sz val="9"/>
        <color theme="1"/>
        <rFont val="Times New Roman"/>
        <family val="1"/>
        <charset val="204"/>
      </rPr>
      <t xml:space="preserve"> rubles - adult</t>
    </r>
  </si>
  <si>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9"/>
        <color theme="1"/>
        <rFont val="Times New Roman"/>
        <family val="1"/>
      </rPr>
      <t>На период 29.12.2024-08.01.2025, включительно, -  бесплатная отмена бронирования за 46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</si>
  <si>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</si>
  <si>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b/>
        <sz val="12"/>
        <color rgb="FFFF0000"/>
        <rFont val="Times New Roman"/>
        <family val="1"/>
      </rP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</si>
</sst>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
      <sz val="10"/>
      <color theme="1"/>
      <name val="Calibri"/>
      <family val="2"/>
      <charset val="204"/>
      <scheme val="minor"/>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
      <patternFill patternType="solid">
        <fgColor theme="9" tint="0.39997558519241921"/>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0" fontId="15" fillId="0" borderId="0"/>
    <xf numFmtId="0" fontId="15" fillId="0" borderId="0"/>
    <xf numFmtId="0" fontId="3" fillId="0" borderId="0"/>
    <xf numFmtId="0" fontId="52" fillId="0" borderId="0"/>
    <xf numFmtId="0" fontId="15" fillId="0" borderId="0"/>
    <xf numFmtId="0" fontId="15" fillId="0" borderId="0"/>
    <xf numFmtId="0" fontId="2" fillId="0" borderId="0"/>
    <xf numFmtId="0" fontId="2" fillId="0" borderId="0"/>
  </cellStyleXfs>
  <cellXfs count="352">
    <xf numFmtId="0" fontId="0" fillId="0" borderId="0" xfId="0"/>
    <xf numFmtId="0" fontId="0" fillId="2" borderId="0" xfId="0" applyFill="1"/>
    <xf numFmtId="0" fontId="6" fillId="2" borderId="0" xfId="0" applyFont="1" applyFill="1"/>
    <xf numFmtId="0" fontId="6" fillId="3" borderId="1" xfId="0" applyFont="1" applyFill="1" applyBorder="1" applyAlignment="1">
      <alignment horizontal="center" vertical="center" wrapText="1"/>
    </xf>
    <xf numFmtId="0" fontId="8" fillId="2" borderId="1" xfId="0" applyFont="1" applyFill="1" applyBorder="1" applyAlignment="1">
      <alignment horizontal="right"/>
    </xf>
    <xf numFmtId="0" fontId="6" fillId="0" borderId="1" xfId="0" applyFont="1" applyFill="1" applyBorder="1" applyAlignment="1">
      <alignment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0" fillId="0" borderId="0" xfId="0" applyFill="1"/>
    <xf numFmtId="0" fontId="9" fillId="0" borderId="0" xfId="0" applyFont="1" applyFill="1"/>
    <xf numFmtId="0" fontId="8" fillId="2" borderId="0" xfId="0" applyFont="1" applyFill="1"/>
    <xf numFmtId="0" fontId="9" fillId="4" borderId="3" xfId="0" applyFont="1" applyFill="1" applyBorder="1" applyAlignment="1"/>
    <xf numFmtId="0" fontId="9" fillId="4" borderId="4" xfId="0" applyFont="1" applyFill="1" applyBorder="1" applyAlignment="1"/>
    <xf numFmtId="0" fontId="8" fillId="2" borderId="1" xfId="0" applyFont="1" applyFill="1" applyBorder="1"/>
    <xf numFmtId="0" fontId="8" fillId="0" borderId="0" xfId="0" applyFont="1"/>
    <xf numFmtId="0" fontId="8" fillId="0" borderId="0" xfId="0" applyFont="1" applyFill="1"/>
    <xf numFmtId="0" fontId="8" fillId="5" borderId="0" xfId="0" applyFont="1" applyFill="1"/>
    <xf numFmtId="0" fontId="10" fillId="4" borderId="1" xfId="0"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1" fontId="8" fillId="2" borderId="1" xfId="0" applyNumberFormat="1" applyFont="1" applyFill="1" applyBorder="1"/>
    <xf numFmtId="0" fontId="9" fillId="4" borderId="5" xfId="0" applyFont="1" applyFill="1" applyBorder="1" applyAlignment="1">
      <alignment vertical="center"/>
    </xf>
    <xf numFmtId="0" fontId="16" fillId="0" borderId="2" xfId="0" applyFont="1" applyBorder="1" applyAlignment="1">
      <alignment horizontal="left" vertical="center" wrapText="1"/>
    </xf>
    <xf numFmtId="0" fontId="7" fillId="0" borderId="0" xfId="0" applyFont="1"/>
    <xf numFmtId="0" fontId="0" fillId="3" borderId="0" xfId="0" applyFill="1"/>
    <xf numFmtId="0" fontId="18" fillId="0" borderId="0" xfId="0" applyFont="1" applyAlignment="1">
      <alignment horizontal="left" vertical="center"/>
    </xf>
    <xf numFmtId="0" fontId="16" fillId="0" borderId="5" xfId="0" applyFont="1" applyBorder="1" applyAlignment="1">
      <alignment horizontal="left" vertical="center" wrapText="1"/>
    </xf>
    <xf numFmtId="0" fontId="12" fillId="0" borderId="5" xfId="1" applyFont="1" applyFill="1" applyBorder="1" applyAlignment="1">
      <alignment horizontal="center" vertical="center" wrapText="1"/>
    </xf>
    <xf numFmtId="0" fontId="8" fillId="0" borderId="5" xfId="0" applyFont="1" applyBorder="1" applyAlignment="1">
      <alignment horizontal="center" wrapText="1"/>
    </xf>
    <xf numFmtId="0" fontId="6" fillId="0" borderId="0" xfId="0" applyFont="1" applyFill="1"/>
    <xf numFmtId="0" fontId="21" fillId="2" borderId="0" xfId="0" applyFont="1" applyFill="1" applyAlignment="1">
      <alignment horizontal="center"/>
    </xf>
    <xf numFmtId="0" fontId="8" fillId="0" borderId="1" xfId="0" applyFont="1" applyFill="1" applyBorder="1"/>
    <xf numFmtId="0" fontId="0" fillId="6" borderId="0" xfId="0" applyFill="1" applyBorder="1"/>
    <xf numFmtId="0" fontId="16" fillId="0" borderId="5" xfId="0" applyFont="1" applyBorder="1" applyAlignment="1">
      <alignment horizontal="left" vertical="center" wrapText="1"/>
    </xf>
    <xf numFmtId="0" fontId="21"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1" fillId="0" borderId="15" xfId="0" applyFont="1" applyBorder="1"/>
    <xf numFmtId="0" fontId="21" fillId="0" borderId="16" xfId="0" applyFont="1" applyBorder="1"/>
    <xf numFmtId="0" fontId="21" fillId="0" borderId="17" xfId="0" applyFont="1" applyBorder="1"/>
    <xf numFmtId="0" fontId="7" fillId="0" borderId="0" xfId="0" applyFont="1" applyBorder="1" applyAlignment="1">
      <alignment horizontal="left" vertical="top" wrapText="1"/>
    </xf>
    <xf numFmtId="0" fontId="6" fillId="3" borderId="0" xfId="0" applyFont="1" applyFill="1"/>
    <xf numFmtId="0" fontId="21" fillId="0" borderId="0" xfId="0" applyFont="1" applyBorder="1" applyAlignment="1">
      <alignment horizontal="center" vertical="center"/>
    </xf>
    <xf numFmtId="0" fontId="8" fillId="0" borderId="1" xfId="0" applyFont="1" applyFill="1" applyBorder="1" applyAlignment="1">
      <alignment horizontal="right"/>
    </xf>
    <xf numFmtId="0" fontId="6" fillId="7" borderId="0" xfId="0" applyFont="1" applyFill="1"/>
    <xf numFmtId="1" fontId="8" fillId="0" borderId="1" xfId="0" applyNumberFormat="1" applyFont="1" applyFill="1" applyBorder="1"/>
    <xf numFmtId="0" fontId="24" fillId="0" borderId="0" xfId="0" applyFont="1"/>
    <xf numFmtId="1" fontId="6" fillId="0" borderId="1" xfId="0" applyNumberFormat="1" applyFont="1" applyFill="1" applyBorder="1" applyAlignment="1">
      <alignment horizontal="center" vertical="center" wrapText="1"/>
    </xf>
    <xf numFmtId="0" fontId="9" fillId="8" borderId="0" xfId="2" applyFont="1" applyFill="1" applyAlignment="1">
      <alignment horizontal="left" vertical="center"/>
    </xf>
    <xf numFmtId="0" fontId="8" fillId="0" borderId="0" xfId="2" applyFont="1" applyAlignment="1">
      <alignment horizontal="left" vertical="center"/>
    </xf>
    <xf numFmtId="0" fontId="12" fillId="0" borderId="0" xfId="2" applyFont="1" applyAlignment="1">
      <alignment horizontal="left" vertical="center"/>
    </xf>
    <xf numFmtId="0" fontId="26" fillId="8" borderId="0" xfId="3" applyFont="1" applyFill="1" applyAlignment="1">
      <alignment horizontal="left" vertical="center"/>
    </xf>
    <xf numFmtId="0" fontId="27" fillId="0" borderId="0" xfId="0" applyFont="1" applyAlignment="1">
      <alignment vertical="center" wrapText="1"/>
    </xf>
    <xf numFmtId="0" fontId="12" fillId="0" borderId="0" xfId="0" applyFont="1" applyFill="1"/>
    <xf numFmtId="0" fontId="12" fillId="2" borderId="0" xfId="0" applyFont="1" applyFill="1"/>
    <xf numFmtId="0" fontId="8" fillId="0" borderId="0" xfId="2" applyFont="1" applyFill="1" applyAlignment="1">
      <alignment horizontal="left" vertical="center"/>
    </xf>
    <xf numFmtId="0" fontId="12" fillId="0" borderId="0" xfId="2" applyFont="1" applyFill="1" applyAlignment="1">
      <alignment horizontal="left" vertical="center"/>
    </xf>
    <xf numFmtId="0" fontId="26" fillId="8" borderId="0" xfId="0" applyFont="1" applyFill="1"/>
    <xf numFmtId="0" fontId="12" fillId="0" borderId="0" xfId="0" applyFont="1"/>
    <xf numFmtId="0" fontId="26" fillId="8" borderId="0" xfId="0" applyFont="1" applyFill="1" applyAlignment="1">
      <alignment horizontal="left" vertical="center"/>
    </xf>
    <xf numFmtId="0" fontId="12" fillId="0" borderId="0" xfId="0" applyFont="1" applyAlignment="1">
      <alignment horizontal="left" vertical="center" wrapText="1"/>
    </xf>
    <xf numFmtId="0" fontId="22" fillId="0" borderId="0" xfId="0" applyFont="1" applyFill="1"/>
    <xf numFmtId="0" fontId="8" fillId="0" borderId="0" xfId="0" applyFont="1" applyFill="1" applyAlignment="1">
      <alignment vertical="center" wrapText="1"/>
    </xf>
    <xf numFmtId="0" fontId="8" fillId="0" borderId="0" xfId="0" applyFont="1" applyFill="1" applyAlignment="1">
      <alignment vertical="center"/>
    </xf>
    <xf numFmtId="0" fontId="16" fillId="0" borderId="0" xfId="0" applyFont="1" applyFill="1" applyAlignment="1">
      <alignment vertical="center" wrapText="1"/>
    </xf>
    <xf numFmtId="0" fontId="8" fillId="0" borderId="0" xfId="0" applyFont="1" applyFill="1" applyAlignment="1">
      <alignment horizontal="left" vertical="center"/>
    </xf>
    <xf numFmtId="0" fontId="6" fillId="2" borderId="1" xfId="0" applyFont="1" applyFill="1" applyBorder="1" applyAlignment="1">
      <alignment horizontal="center" vertical="center" wrapText="1"/>
    </xf>
    <xf numFmtId="0" fontId="6" fillId="4" borderId="0" xfId="0" applyFont="1" applyFill="1"/>
    <xf numFmtId="0" fontId="8" fillId="9" borderId="1" xfId="0" applyFont="1" applyFill="1" applyBorder="1"/>
    <xf numFmtId="0" fontId="0" fillId="9" borderId="0" xfId="0" applyFill="1"/>
    <xf numFmtId="0" fontId="9" fillId="2" borderId="4" xfId="0" applyFont="1" applyFill="1" applyBorder="1" applyAlignment="1"/>
    <xf numFmtId="0" fontId="7" fillId="3" borderId="0" xfId="0" applyFont="1" applyFill="1"/>
    <xf numFmtId="0" fontId="32" fillId="0" borderId="0" xfId="0" applyFont="1" applyAlignment="1">
      <alignment wrapText="1"/>
    </xf>
    <xf numFmtId="0" fontId="12" fillId="0" borderId="0" xfId="0" applyFont="1" applyAlignment="1">
      <alignment horizontal="right" vertical="center" wrapText="1"/>
    </xf>
    <xf numFmtId="1" fontId="8" fillId="3" borderId="1" xfId="0" applyNumberFormat="1" applyFont="1" applyFill="1" applyBorder="1"/>
    <xf numFmtId="0" fontId="4" fillId="2" borderId="0" xfId="0" applyFont="1" applyFill="1" applyAlignment="1">
      <alignment vertical="center"/>
    </xf>
    <xf numFmtId="0" fontId="12" fillId="0" borderId="19" xfId="0" applyFont="1" applyBorder="1" applyAlignment="1">
      <alignment horizontal="left" vertical="center" wrapText="1"/>
    </xf>
    <xf numFmtId="0" fontId="8" fillId="0" borderId="20" xfId="2" applyFont="1" applyFill="1" applyBorder="1" applyAlignment="1">
      <alignment horizontal="left" vertical="center"/>
    </xf>
    <xf numFmtId="0" fontId="12" fillId="0" borderId="20" xfId="2" applyFont="1" applyFill="1" applyBorder="1" applyAlignment="1">
      <alignment horizontal="left" vertical="center"/>
    </xf>
    <xf numFmtId="0" fontId="8" fillId="0" borderId="20" xfId="0" applyFont="1" applyFill="1" applyBorder="1"/>
    <xf numFmtId="0" fontId="32" fillId="0" borderId="19" xfId="0" applyFont="1" applyFill="1" applyBorder="1" applyAlignment="1">
      <alignment wrapText="1"/>
    </xf>
    <xf numFmtId="0" fontId="8" fillId="0" borderId="9" xfId="0" applyFont="1" applyBorder="1" applyAlignment="1">
      <alignment wrapText="1"/>
    </xf>
    <xf numFmtId="0" fontId="8" fillId="0" borderId="0" xfId="0" applyFont="1" applyBorder="1" applyAlignment="1">
      <alignment wrapText="1"/>
    </xf>
    <xf numFmtId="0" fontId="8" fillId="0" borderId="10" xfId="0" applyFont="1" applyBorder="1" applyAlignment="1">
      <alignment wrapText="1"/>
    </xf>
    <xf numFmtId="0" fontId="8" fillId="0" borderId="12" xfId="0" applyFont="1" applyBorder="1" applyAlignment="1">
      <alignment wrapText="1"/>
    </xf>
    <xf numFmtId="0" fontId="8" fillId="0" borderId="13" xfId="0" applyFont="1" applyBorder="1" applyAlignment="1">
      <alignment wrapText="1"/>
    </xf>
    <xf numFmtId="0" fontId="26" fillId="8" borderId="18" xfId="3" applyFont="1" applyFill="1" applyBorder="1" applyAlignment="1">
      <alignment horizontal="left" vertical="center"/>
    </xf>
    <xf numFmtId="0" fontId="27" fillId="0" borderId="19" xfId="0" applyFont="1" applyBorder="1" applyAlignment="1">
      <alignment vertical="center" wrapText="1"/>
    </xf>
    <xf numFmtId="0" fontId="12" fillId="0" borderId="11" xfId="0" applyFont="1" applyBorder="1"/>
    <xf numFmtId="0" fontId="0" fillId="2" borderId="12" xfId="0" applyFill="1" applyBorder="1"/>
    <xf numFmtId="0" fontId="0" fillId="2" borderId="13" xfId="0" applyFill="1" applyBorder="1"/>
    <xf numFmtId="0" fontId="12" fillId="0" borderId="20" xfId="0" applyFont="1" applyBorder="1" applyAlignment="1">
      <alignment horizontal="left" vertical="center" wrapText="1"/>
    </xf>
    <xf numFmtId="0" fontId="6" fillId="2" borderId="20" xfId="0" applyFont="1" applyFill="1" applyBorder="1"/>
    <xf numFmtId="0" fontId="36" fillId="0" borderId="20" xfId="0" applyFont="1" applyBorder="1" applyAlignment="1">
      <alignment horizontal="left" vertical="center" wrapText="1"/>
    </xf>
    <xf numFmtId="0" fontId="36" fillId="0" borderId="19" xfId="0" applyFont="1" applyBorder="1" applyAlignment="1">
      <alignment horizontal="left" vertical="center" wrapText="1"/>
    </xf>
    <xf numFmtId="0" fontId="12" fillId="0" borderId="9" xfId="0" applyFont="1" applyFill="1" applyBorder="1" applyAlignment="1">
      <alignment vertical="top" wrapText="1"/>
    </xf>
    <xf numFmtId="0" fontId="9" fillId="4" borderId="0" xfId="2" applyFont="1" applyFill="1" applyAlignment="1">
      <alignment horizontal="left" vertical="center"/>
    </xf>
    <xf numFmtId="0" fontId="8" fillId="2" borderId="0" xfId="0" applyFont="1" applyFill="1" applyAlignment="1">
      <alignment wrapText="1"/>
    </xf>
    <xf numFmtId="0" fontId="9" fillId="4" borderId="0" xfId="0" applyFont="1" applyFill="1"/>
    <xf numFmtId="0" fontId="26" fillId="4" borderId="18" xfId="3" applyFont="1" applyFill="1" applyBorder="1" applyAlignment="1">
      <alignment horizontal="left" vertical="center"/>
    </xf>
    <xf numFmtId="0" fontId="26" fillId="4" borderId="7" xfId="0" applyFont="1" applyFill="1" applyBorder="1"/>
    <xf numFmtId="0" fontId="0" fillId="4" borderId="6" xfId="0" applyFill="1" applyBorder="1"/>
    <xf numFmtId="0" fontId="0" fillId="4" borderId="8" xfId="0" applyFill="1" applyBorder="1"/>
    <xf numFmtId="0" fontId="0" fillId="4" borderId="0" xfId="0" applyFill="1"/>
    <xf numFmtId="0" fontId="26" fillId="4" borderId="0" xfId="0" applyFont="1" applyFill="1"/>
    <xf numFmtId="0" fontId="26" fillId="4" borderId="18" xfId="0" applyFont="1" applyFill="1" applyBorder="1" applyAlignment="1">
      <alignment horizontal="left" vertical="center"/>
    </xf>
    <xf numFmtId="0" fontId="26" fillId="4" borderId="0" xfId="0" applyFont="1" applyFill="1" applyAlignment="1">
      <alignment vertical="center"/>
    </xf>
    <xf numFmtId="0" fontId="12" fillId="4" borderId="0" xfId="0" applyFont="1" applyFill="1"/>
    <xf numFmtId="0" fontId="26" fillId="4" borderId="18" xfId="0" applyFont="1" applyFill="1" applyBorder="1" applyAlignment="1">
      <alignment horizontal="left" vertical="center" wrapText="1"/>
    </xf>
    <xf numFmtId="0" fontId="6" fillId="0" borderId="0" xfId="0"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2" borderId="0" xfId="0"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20" xfId="2" applyFont="1" applyFill="1" applyBorder="1" applyAlignment="1">
      <alignment horizontal="left" vertical="center"/>
    </xf>
    <xf numFmtId="0" fontId="12" fillId="2" borderId="1" xfId="0" applyFont="1" applyFill="1" applyBorder="1" applyAlignment="1">
      <alignment vertical="center"/>
    </xf>
    <xf numFmtId="0" fontId="12" fillId="2" borderId="1" xfId="0" applyFont="1" applyFill="1" applyBorder="1"/>
    <xf numFmtId="0" fontId="12" fillId="0" borderId="1" xfId="0" applyFont="1" applyFill="1" applyBorder="1"/>
    <xf numFmtId="0" fontId="0" fillId="0" borderId="1" xfId="0" applyBorder="1"/>
    <xf numFmtId="0" fontId="24" fillId="2" borderId="1" xfId="0" applyFont="1" applyFill="1" applyBorder="1"/>
    <xf numFmtId="0" fontId="0" fillId="2" borderId="1" xfId="0" applyFill="1" applyBorder="1"/>
    <xf numFmtId="0" fontId="9" fillId="3" borderId="20" xfId="0" applyFont="1" applyFill="1" applyBorder="1"/>
    <xf numFmtId="0" fontId="40" fillId="3" borderId="0" xfId="0" applyFont="1" applyFill="1"/>
    <xf numFmtId="0" fontId="12" fillId="0" borderId="20" xfId="2" applyFont="1" applyFill="1" applyBorder="1" applyAlignment="1">
      <alignment horizontal="left" vertical="top" wrapText="1"/>
    </xf>
    <xf numFmtId="0" fontId="9" fillId="0" borderId="4" xfId="0" applyFont="1" applyFill="1" applyBorder="1" applyAlignment="1"/>
    <xf numFmtId="0" fontId="12" fillId="4" borderId="20" xfId="2" applyFont="1" applyFill="1" applyBorder="1" applyAlignment="1">
      <alignment horizontal="left" vertical="top" wrapText="1"/>
    </xf>
    <xf numFmtId="0" fontId="12" fillId="0" borderId="0" xfId="2" applyFont="1" applyAlignment="1">
      <alignment horizontal="left" vertical="top" wrapText="1"/>
    </xf>
    <xf numFmtId="0" fontId="41" fillId="4" borderId="0" xfId="0" applyFont="1" applyFill="1" applyAlignment="1">
      <alignment vertical="center" wrapText="1"/>
    </xf>
    <xf numFmtId="0" fontId="26" fillId="4" borderId="0" xfId="0" applyFont="1" applyFill="1" applyAlignment="1">
      <alignment horizontal="left" vertical="center" wrapText="1"/>
    </xf>
    <xf numFmtId="0" fontId="0" fillId="0" borderId="24" xfId="0" applyBorder="1"/>
    <xf numFmtId="0" fontId="41" fillId="0" borderId="24" xfId="0" applyFont="1" applyBorder="1" applyAlignment="1">
      <alignment vertical="center" wrapText="1"/>
    </xf>
    <xf numFmtId="0" fontId="41" fillId="0" borderId="25" xfId="0" applyFont="1" applyBorder="1" applyAlignment="1">
      <alignment vertical="center" wrapText="1"/>
    </xf>
    <xf numFmtId="0" fontId="8" fillId="0" borderId="1" xfId="0" applyFont="1" applyBorder="1" applyAlignment="1">
      <alignment horizontal="left" vertical="top" wrapText="1"/>
    </xf>
    <xf numFmtId="0" fontId="8" fillId="2" borderId="0" xfId="0" applyFont="1" applyFill="1" applyBorder="1" applyAlignment="1">
      <alignment horizontal="right"/>
    </xf>
    <xf numFmtId="1" fontId="8" fillId="0" borderId="0" xfId="0" applyNumberFormat="1" applyFont="1" applyFill="1" applyBorder="1"/>
    <xf numFmtId="1" fontId="8" fillId="2" borderId="0" xfId="0" applyNumberFormat="1" applyFont="1" applyFill="1" applyBorder="1"/>
    <xf numFmtId="1" fontId="8" fillId="3" borderId="0" xfId="0" applyNumberFormat="1" applyFont="1" applyFill="1" applyBorder="1"/>
    <xf numFmtId="0" fontId="41" fillId="0" borderId="24" xfId="0" applyFont="1" applyFill="1" applyBorder="1" applyAlignment="1">
      <alignment vertical="center" wrapText="1"/>
    </xf>
    <xf numFmtId="0" fontId="12" fillId="0" borderId="0" xfId="2" applyFont="1" applyFill="1" applyAlignment="1">
      <alignment horizontal="left" vertical="top" wrapText="1"/>
    </xf>
    <xf numFmtId="0" fontId="41" fillId="0" borderId="24" xfId="0" applyFont="1" applyFill="1" applyBorder="1" applyAlignment="1">
      <alignment horizontal="left" vertical="center" wrapText="1" indent="1"/>
    </xf>
    <xf numFmtId="0" fontId="0" fillId="0" borderId="0" xfId="0" applyFill="1" applyBorder="1"/>
    <xf numFmtId="0" fontId="21" fillId="0" borderId="0" xfId="0" applyFont="1" applyFill="1" applyAlignment="1">
      <alignment horizontal="center"/>
    </xf>
    <xf numFmtId="0" fontId="9" fillId="0" borderId="3" xfId="0" applyFont="1" applyFill="1" applyBorder="1" applyAlignment="1"/>
    <xf numFmtId="0" fontId="9" fillId="0" borderId="0" xfId="2" applyFont="1" applyFill="1" applyAlignment="1">
      <alignment horizontal="left" vertical="center"/>
    </xf>
    <xf numFmtId="0" fontId="0" fillId="0" borderId="6" xfId="0" applyFill="1" applyBorder="1"/>
    <xf numFmtId="0" fontId="0" fillId="0" borderId="8" xfId="0" applyFill="1" applyBorder="1"/>
    <xf numFmtId="0" fontId="12" fillId="0" borderId="11" xfId="0" applyFont="1" applyFill="1" applyBorder="1"/>
    <xf numFmtId="0" fontId="0" fillId="0" borderId="12" xfId="0" applyFill="1" applyBorder="1"/>
    <xf numFmtId="0" fontId="0" fillId="0" borderId="13" xfId="0" applyFill="1" applyBorder="1"/>
    <xf numFmtId="0" fontId="12" fillId="0" borderId="21" xfId="0" applyFont="1" applyFill="1" applyBorder="1" applyAlignment="1">
      <alignment horizontal="left" vertical="center" wrapText="1"/>
    </xf>
    <xf numFmtId="0" fontId="8" fillId="0" borderId="0" xfId="0" applyFont="1" applyFill="1" applyBorder="1" applyAlignment="1">
      <alignment horizontal="right"/>
    </xf>
    <xf numFmtId="0" fontId="26" fillId="0" borderId="0" xfId="0" applyFont="1" applyFill="1"/>
    <xf numFmtId="0" fontId="26" fillId="4" borderId="1" xfId="0" applyFont="1" applyFill="1" applyBorder="1" applyAlignment="1">
      <alignment wrapText="1"/>
    </xf>
    <xf numFmtId="0" fontId="8" fillId="0" borderId="1" xfId="0" applyFont="1" applyFill="1" applyBorder="1" applyAlignment="1">
      <alignment wrapText="1"/>
    </xf>
    <xf numFmtId="0" fontId="8" fillId="0" borderId="0" xfId="0" applyFont="1" applyFill="1" applyBorder="1" applyAlignment="1">
      <alignment wrapText="1"/>
    </xf>
    <xf numFmtId="0" fontId="12" fillId="0" borderId="0" xfId="2" applyFont="1" applyAlignment="1">
      <alignment horizontal="left" vertical="center" wrapText="1"/>
    </xf>
    <xf numFmtId="0" fontId="12" fillId="0" borderId="0" xfId="2" applyFont="1" applyFill="1" applyAlignment="1">
      <alignment horizontal="left" vertical="center" wrapText="1"/>
    </xf>
    <xf numFmtId="0" fontId="41" fillId="0" borderId="0" xfId="0" applyFont="1" applyFill="1" applyAlignment="1">
      <alignment horizontal="left" vertical="center" wrapText="1" indent="1"/>
    </xf>
    <xf numFmtId="0" fontId="36" fillId="4" borderId="1" xfId="0" applyFont="1" applyFill="1" applyBorder="1" applyAlignment="1">
      <alignment horizontal="left" vertical="center" wrapText="1"/>
    </xf>
    <xf numFmtId="0" fontId="50" fillId="0" borderId="1" xfId="0" applyFont="1" applyBorder="1"/>
    <xf numFmtId="0" fontId="41" fillId="0" borderId="1" xfId="0" applyFont="1" applyBorder="1" applyAlignment="1">
      <alignment vertical="center" wrapText="1"/>
    </xf>
    <xf numFmtId="14" fontId="6" fillId="0" borderId="1" xfId="0" applyNumberFormat="1" applyFont="1" applyFill="1" applyBorder="1" applyAlignment="1">
      <alignment wrapText="1"/>
    </xf>
    <xf numFmtId="0" fontId="8" fillId="0" borderId="0" xfId="0" applyFont="1" applyAlignment="1">
      <alignment vertical="top" wrapText="1"/>
    </xf>
    <xf numFmtId="0" fontId="24" fillId="0" borderId="0" xfId="0" applyFont="1" applyAlignment="1">
      <alignment wrapText="1"/>
    </xf>
    <xf numFmtId="0" fontId="24" fillId="0" borderId="0" xfId="0" applyFont="1" applyFill="1" applyBorder="1"/>
    <xf numFmtId="0" fontId="50" fillId="0" borderId="1" xfId="0" applyFont="1" applyBorder="1" applyAlignment="1">
      <alignment horizontal="left" vertical="center" wrapText="1" indent="1"/>
    </xf>
    <xf numFmtId="0" fontId="12" fillId="0" borderId="0" xfId="0" applyFont="1" applyFill="1" applyBorder="1" applyAlignment="1">
      <alignment vertical="center"/>
    </xf>
    <xf numFmtId="0" fontId="24" fillId="0" borderId="0" xfId="0" applyFont="1" applyFill="1"/>
    <xf numFmtId="0" fontId="28" fillId="4" borderId="18" xfId="0" applyFont="1" applyFill="1" applyBorder="1" applyAlignment="1">
      <alignment horizontal="left" vertical="center"/>
    </xf>
    <xf numFmtId="0" fontId="41" fillId="0" borderId="1" xfId="0" applyFont="1" applyBorder="1" applyAlignment="1">
      <alignment wrapText="1"/>
    </xf>
    <xf numFmtId="0" fontId="24" fillId="0" borderId="0" xfId="0" applyFont="1" applyFill="1" applyAlignment="1">
      <alignment wrapText="1"/>
    </xf>
    <xf numFmtId="0" fontId="41" fillId="0" borderId="0" xfId="0" applyFont="1" applyBorder="1" applyAlignment="1">
      <alignment vertical="center" wrapText="1"/>
    </xf>
    <xf numFmtId="0" fontId="9" fillId="0" borderId="0" xfId="4" applyFont="1" applyFill="1"/>
    <xf numFmtId="0" fontId="27" fillId="0" borderId="0" xfId="0" applyFont="1" applyFill="1"/>
    <xf numFmtId="0" fontId="28" fillId="0" borderId="5" xfId="0" applyFont="1" applyFill="1" applyBorder="1" applyAlignment="1">
      <alignment horizontal="left"/>
    </xf>
    <xf numFmtId="0" fontId="28" fillId="0" borderId="0" xfId="0" applyFont="1" applyFill="1"/>
    <xf numFmtId="14" fontId="53"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0" borderId="0" xfId="0" applyFont="1" applyFill="1" applyAlignment="1">
      <alignment vertical="center"/>
    </xf>
    <xf numFmtId="1" fontId="27" fillId="0" borderId="1" xfId="0" applyNumberFormat="1" applyFont="1" applyFill="1" applyBorder="1" applyAlignment="1">
      <alignment horizontal="right" vertical="center"/>
    </xf>
    <xf numFmtId="0" fontId="27" fillId="0" borderId="0" xfId="0" applyFont="1" applyFill="1" applyAlignment="1">
      <alignment vertical="center" wrapText="1"/>
    </xf>
    <xf numFmtId="0" fontId="27" fillId="0" borderId="0" xfId="2" applyFont="1" applyFill="1" applyAlignment="1">
      <alignment horizontal="left" vertical="center"/>
    </xf>
    <xf numFmtId="0" fontId="27" fillId="0" borderId="0" xfId="2" applyFont="1" applyFill="1" applyAlignment="1">
      <alignment horizontal="left" vertical="center" wrapText="1"/>
    </xf>
    <xf numFmtId="0" fontId="28" fillId="11" borderId="0" xfId="0" applyFont="1" applyFill="1" applyAlignment="1">
      <alignment horizontal="left" vertical="center"/>
    </xf>
    <xf numFmtId="0" fontId="28" fillId="11" borderId="0" xfId="2" applyFont="1" applyFill="1" applyAlignment="1">
      <alignment horizontal="left" vertical="center"/>
    </xf>
    <xf numFmtId="0" fontId="43" fillId="9" borderId="1" xfId="0" applyFont="1" applyFill="1" applyBorder="1" applyAlignment="1">
      <alignment vertical="center" wrapText="1"/>
    </xf>
    <xf numFmtId="0" fontId="8" fillId="0" borderId="3" xfId="0" applyFont="1" applyFill="1" applyBorder="1" applyAlignment="1">
      <alignment horizontal="right"/>
    </xf>
    <xf numFmtId="0" fontId="6" fillId="7" borderId="0" xfId="0" applyFont="1" applyFill="1" applyAlignment="1">
      <alignment horizontal="center" vertical="center"/>
    </xf>
    <xf numFmtId="0" fontId="27" fillId="0" borderId="19" xfId="0" applyFont="1" applyFill="1" applyBorder="1" applyAlignment="1">
      <alignment vertical="center" wrapText="1"/>
    </xf>
    <xf numFmtId="0" fontId="41" fillId="0" borderId="1" xfId="0" applyFont="1" applyFill="1" applyBorder="1" applyAlignment="1">
      <alignment horizontal="left" vertical="center" wrapText="1" indent="1"/>
    </xf>
    <xf numFmtId="0" fontId="9" fillId="4" borderId="0" xfId="0" applyFont="1" applyFill="1" applyBorder="1" applyAlignment="1"/>
    <xf numFmtId="0" fontId="12" fillId="2" borderId="16" xfId="0" applyFont="1" applyFill="1" applyBorder="1" applyAlignment="1">
      <alignment vertical="center"/>
    </xf>
    <xf numFmtId="0" fontId="26" fillId="11" borderId="21" xfId="0" applyFont="1" applyFill="1" applyBorder="1" applyAlignment="1">
      <alignment horizontal="left" vertical="center"/>
    </xf>
    <xf numFmtId="0" fontId="29" fillId="0" borderId="0" xfId="0" applyFont="1" applyFill="1" applyAlignment="1">
      <alignment vertical="center" wrapText="1"/>
    </xf>
    <xf numFmtId="14" fontId="6" fillId="3" borderId="1" xfId="0" applyNumberFormat="1" applyFont="1" applyFill="1" applyBorder="1" applyAlignment="1">
      <alignment horizontal="center" vertical="center" wrapText="1"/>
    </xf>
    <xf numFmtId="0" fontId="9" fillId="0" borderId="0" xfId="0" applyFont="1" applyFill="1" applyAlignment="1">
      <alignment wrapText="1"/>
    </xf>
    <xf numFmtId="0" fontId="8" fillId="2" borderId="1" xfId="0" applyFont="1" applyFill="1" applyBorder="1" applyAlignment="1">
      <alignment wrapText="1"/>
    </xf>
    <xf numFmtId="0" fontId="26" fillId="4" borderId="0" xfId="0" applyFont="1" applyFill="1" applyAlignment="1">
      <alignment horizontal="left" vertical="center"/>
    </xf>
    <xf numFmtId="0" fontId="26" fillId="0" borderId="0" xfId="0" applyFont="1" applyFill="1" applyAlignment="1">
      <alignment vertical="center" wrapText="1"/>
    </xf>
    <xf numFmtId="0" fontId="54" fillId="3" borderId="0" xfId="0" applyFont="1" applyFill="1" applyAlignment="1">
      <alignment vertical="center" wrapText="1"/>
    </xf>
    <xf numFmtId="0" fontId="9" fillId="4" borderId="0" xfId="5" applyFont="1" applyFill="1" applyBorder="1" applyAlignment="1"/>
    <xf numFmtId="0" fontId="8" fillId="12" borderId="0" xfId="0" applyFont="1" applyFill="1" applyBorder="1"/>
    <xf numFmtId="0" fontId="8" fillId="3" borderId="0" xfId="0" applyFont="1" applyFill="1" applyBorder="1" applyAlignment="1">
      <alignment horizontal="left" vertical="top"/>
    </xf>
    <xf numFmtId="0" fontId="9" fillId="4" borderId="5" xfId="0" applyFont="1" applyFill="1" applyBorder="1" applyAlignment="1"/>
    <xf numFmtId="0" fontId="8" fillId="3" borderId="1" xfId="0" applyFont="1" applyFill="1" applyBorder="1"/>
    <xf numFmtId="0" fontId="41" fillId="3" borderId="1" xfId="0" applyFont="1" applyFill="1" applyBorder="1" applyAlignment="1">
      <alignment horizontal="left" vertical="center" wrapText="1" indent="1"/>
    </xf>
    <xf numFmtId="0" fontId="57" fillId="0" borderId="19" xfId="0" applyFont="1" applyFill="1" applyBorder="1" applyAlignment="1">
      <alignment vertical="center" wrapText="1"/>
    </xf>
    <xf numFmtId="0" fontId="27" fillId="0" borderId="0" xfId="0" applyFont="1" applyFill="1" applyBorder="1" applyAlignment="1">
      <alignment vertical="center" wrapText="1"/>
    </xf>
    <xf numFmtId="0" fontId="54" fillId="3" borderId="0" xfId="0" applyFont="1" applyFill="1" applyAlignment="1">
      <alignment horizontal="center" vertical="center" wrapText="1"/>
    </xf>
    <xf numFmtId="0" fontId="9" fillId="7" borderId="0" xfId="0" applyFont="1" applyFill="1" applyBorder="1" applyAlignment="1"/>
    <xf numFmtId="0" fontId="26" fillId="7" borderId="1" xfId="0" applyFont="1" applyFill="1" applyBorder="1" applyAlignment="1">
      <alignment wrapText="1"/>
    </xf>
    <xf numFmtId="0" fontId="58" fillId="7" borderId="21" xfId="0" applyFont="1" applyFill="1" applyBorder="1" applyAlignment="1">
      <alignment horizontal="left" vertical="center"/>
    </xf>
    <xf numFmtId="0" fontId="8" fillId="7" borderId="1" xfId="0" applyFont="1" applyFill="1" applyBorder="1" applyAlignment="1">
      <alignment wrapText="1"/>
    </xf>
    <xf numFmtId="0" fontId="9" fillId="7" borderId="0" xfId="2" applyFont="1" applyFill="1" applyAlignment="1">
      <alignment horizontal="left" vertical="center"/>
    </xf>
    <xf numFmtId="0" fontId="36" fillId="7" borderId="1" xfId="0" applyFont="1" applyFill="1" applyBorder="1" applyAlignment="1">
      <alignment horizontal="left" vertical="center" wrapText="1"/>
    </xf>
    <xf numFmtId="0" fontId="41" fillId="7" borderId="1" xfId="0" applyFont="1" applyFill="1" applyBorder="1" applyAlignment="1">
      <alignment vertical="center" wrapText="1"/>
    </xf>
    <xf numFmtId="0" fontId="26" fillId="4" borderId="21" xfId="0" applyFont="1" applyFill="1" applyBorder="1" applyAlignment="1">
      <alignment horizontal="left" vertical="center"/>
    </xf>
    <xf numFmtId="0" fontId="28" fillId="4" borderId="1" xfId="0" applyFont="1" applyFill="1" applyBorder="1" applyAlignment="1">
      <alignment horizontal="left" vertical="top"/>
    </xf>
    <xf numFmtId="0" fontId="8" fillId="0" borderId="9" xfId="0" applyFont="1" applyFill="1" applyBorder="1" applyAlignment="1">
      <alignment horizontal="center"/>
    </xf>
    <xf numFmtId="0" fontId="8" fillId="0" borderId="5" xfId="0" applyFont="1" applyFill="1" applyBorder="1" applyAlignment="1">
      <alignment horizontal="left" vertical="top" wrapText="1"/>
    </xf>
    <xf numFmtId="0" fontId="8" fillId="0" borderId="1" xfId="0" applyFont="1" applyFill="1" applyBorder="1" applyAlignment="1">
      <alignment horizontal="left" vertical="top" wrapText="1"/>
    </xf>
    <xf numFmtId="0" fontId="57" fillId="3" borderId="19" xfId="0" applyFont="1" applyFill="1" applyBorder="1" applyAlignment="1">
      <alignment vertical="center" wrapText="1"/>
    </xf>
    <xf numFmtId="0" fontId="44" fillId="0" borderId="0" xfId="0" applyFont="1" applyFill="1" applyAlignment="1">
      <alignment vertical="top" wrapText="1"/>
    </xf>
    <xf numFmtId="0" fontId="26" fillId="13" borderId="0" xfId="0" applyFont="1" applyFill="1"/>
    <xf numFmtId="0" fontId="41" fillId="13" borderId="0" xfId="0" applyFont="1" applyFill="1" applyAlignment="1">
      <alignment vertical="center" wrapText="1"/>
    </xf>
    <xf numFmtId="0" fontId="26" fillId="13" borderId="4" xfId="0" applyFont="1" applyFill="1" applyBorder="1"/>
    <xf numFmtId="0" fontId="58" fillId="0" borderId="21" xfId="0" applyFont="1" applyFill="1" applyBorder="1" applyAlignment="1">
      <alignment horizontal="left" vertical="center"/>
    </xf>
    <xf numFmtId="0" fontId="26" fillId="4" borderId="9" xfId="0" applyFont="1" applyFill="1" applyBorder="1" applyAlignment="1">
      <alignment vertical="top"/>
    </xf>
    <xf numFmtId="0" fontId="12" fillId="9" borderId="9" xfId="0" applyFont="1" applyFill="1" applyBorder="1" applyAlignment="1">
      <alignment wrapText="1"/>
    </xf>
    <xf numFmtId="0" fontId="26" fillId="0" borderId="19" xfId="0" applyFont="1" applyFill="1" applyBorder="1" applyAlignment="1">
      <alignment vertical="center" wrapText="1"/>
    </xf>
    <xf numFmtId="0" fontId="26" fillId="4" borderId="18" xfId="0" applyFont="1" applyFill="1" applyBorder="1" applyAlignment="1">
      <alignment vertical="top"/>
    </xf>
    <xf numFmtId="0" fontId="12" fillId="9" borderId="19" xfId="0" applyFont="1" applyFill="1" applyBorder="1" applyAlignment="1">
      <alignment wrapText="1"/>
    </xf>
    <xf numFmtId="0" fontId="12" fillId="0" borderId="18" xfId="2" applyFont="1" applyFill="1" applyBorder="1" applyAlignment="1">
      <alignment vertical="center" wrapText="1"/>
    </xf>
    <xf numFmtId="0" fontId="54" fillId="3" borderId="0" xfId="0" applyFont="1" applyFill="1" applyAlignment="1">
      <alignment horizontal="center" vertical="center" wrapText="1"/>
    </xf>
    <xf numFmtId="14" fontId="64" fillId="0" borderId="1" xfId="0" applyNumberFormat="1" applyFont="1" applyFill="1" applyBorder="1" applyAlignment="1">
      <alignment horizontal="center" vertical="center" wrapText="1"/>
    </xf>
    <xf numFmtId="0" fontId="26" fillId="11" borderId="0" xfId="0" applyFont="1" applyFill="1"/>
    <xf numFmtId="0" fontId="8" fillId="3" borderId="0" xfId="0" applyFont="1" applyFill="1"/>
    <xf numFmtId="0" fontId="26" fillId="11" borderId="22" xfId="0" applyFont="1" applyFill="1" applyBorder="1" applyAlignment="1">
      <alignment vertical="center"/>
    </xf>
    <xf numFmtId="0" fontId="12" fillId="3" borderId="17" xfId="0" applyFont="1" applyFill="1" applyBorder="1" applyAlignment="1">
      <alignment vertical="center"/>
    </xf>
    <xf numFmtId="0" fontId="26" fillId="13" borderId="0" xfId="0" applyFont="1" applyFill="1" applyAlignment="1">
      <alignment wrapText="1"/>
    </xf>
    <xf numFmtId="0" fontId="54" fillId="3" borderId="0" xfId="0" applyFont="1" applyFill="1" applyAlignment="1">
      <alignment horizontal="center" vertical="center" wrapText="1"/>
    </xf>
    <xf numFmtId="0" fontId="58" fillId="3" borderId="0" xfId="2" applyFont="1" applyFill="1"/>
    <xf numFmtId="0" fontId="8" fillId="7" borderId="0" xfId="0" applyFont="1" applyFill="1" applyBorder="1"/>
    <xf numFmtId="0" fontId="8" fillId="9" borderId="0" xfId="0" applyFont="1" applyFill="1" applyBorder="1"/>
    <xf numFmtId="0" fontId="26" fillId="11" borderId="22" xfId="0" applyFont="1" applyFill="1" applyBorder="1" applyAlignment="1">
      <alignment vertical="center" wrapText="1"/>
    </xf>
    <xf numFmtId="0" fontId="12" fillId="2" borderId="16" xfId="0" applyFont="1" applyFill="1" applyBorder="1" applyAlignment="1">
      <alignment vertical="center" wrapText="1"/>
    </xf>
    <xf numFmtId="0" fontId="12" fillId="0" borderId="17" xfId="0" applyFont="1" applyFill="1" applyBorder="1" applyAlignment="1">
      <alignment vertical="center" wrapText="1"/>
    </xf>
    <xf numFmtId="0" fontId="66" fillId="3" borderId="0" xfId="5" applyFont="1" applyFill="1" applyAlignment="1">
      <alignment horizontal="left" vertical="center" wrapText="1"/>
    </xf>
    <xf numFmtId="0" fontId="28" fillId="14" borderId="1" xfId="0" applyFont="1" applyFill="1" applyBorder="1" applyAlignment="1">
      <alignment horizontal="right"/>
    </xf>
    <xf numFmtId="0" fontId="8" fillId="0" borderId="0" xfId="0" applyFont="1" applyFill="1" applyBorder="1"/>
    <xf numFmtId="0" fontId="8" fillId="14" borderId="1" xfId="0" applyFont="1" applyFill="1" applyBorder="1" applyAlignment="1">
      <alignment horizontal="right"/>
    </xf>
    <xf numFmtId="0" fontId="12" fillId="12" borderId="1" xfId="0" applyFont="1" applyFill="1" applyBorder="1" applyAlignment="1">
      <alignment vertical="center"/>
    </xf>
    <xf numFmtId="0" fontId="8" fillId="0" borderId="5" xfId="0" applyFont="1" applyFill="1" applyBorder="1" applyAlignment="1">
      <alignment horizontal="right"/>
    </xf>
    <xf numFmtId="0" fontId="8" fillId="0" borderId="1" xfId="0" applyFont="1" applyFill="1" applyBorder="1" applyAlignment="1">
      <alignment horizontal="left" wrapText="1"/>
    </xf>
    <xf numFmtId="0" fontId="67" fillId="0" borderId="0" xfId="0" applyFont="1" applyFill="1" applyBorder="1" applyAlignment="1">
      <alignment horizontal="center" vertical="center" wrapText="1"/>
    </xf>
    <xf numFmtId="0" fontId="58" fillId="3" borderId="21" xfId="0" applyFont="1" applyFill="1" applyBorder="1" applyAlignment="1">
      <alignment horizontal="left" vertical="center"/>
    </xf>
    <xf numFmtId="0" fontId="12" fillId="9" borderId="1" xfId="0" applyFont="1" applyFill="1" applyBorder="1" applyAlignment="1">
      <alignment wrapText="1"/>
    </xf>
    <xf numFmtId="0" fontId="58" fillId="0" borderId="0" xfId="2" applyFont="1" applyFill="1" applyAlignment="1">
      <alignment horizontal="left" vertical="center"/>
    </xf>
    <xf numFmtId="0" fontId="6" fillId="2" borderId="1" xfId="0" applyFont="1" applyFill="1" applyBorder="1" applyAlignment="1">
      <alignment wrapText="1"/>
    </xf>
    <xf numFmtId="0" fontId="8" fillId="2" borderId="0" xfId="0" applyFont="1" applyFill="1" applyBorder="1"/>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41" fillId="15" borderId="24" xfId="0" applyFont="1" applyFill="1" applyBorder="1" applyAlignment="1">
      <alignment horizontal="left" vertical="center" wrapText="1" indent="1"/>
    </xf>
    <xf numFmtId="0" fontId="26" fillId="13" borderId="4" xfId="0" applyFont="1" applyFill="1" applyBorder="1" applyAlignment="1">
      <alignment horizontal="center" vertical="center"/>
    </xf>
    <xf numFmtId="0" fontId="13" fillId="0" borderId="1" xfId="0" applyFont="1" applyFill="1" applyBorder="1" applyAlignment="1">
      <alignment horizontal="center" vertical="center" wrapText="1"/>
    </xf>
    <xf numFmtId="0" fontId="9" fillId="13" borderId="3" xfId="0" applyFont="1" applyFill="1" applyBorder="1" applyAlignment="1">
      <alignment horizontal="center" vertical="center"/>
    </xf>
    <xf numFmtId="0" fontId="54" fillId="3" borderId="0" xfId="0" applyFont="1" applyFill="1" applyAlignment="1">
      <alignment horizontal="center" vertical="center" wrapText="1"/>
    </xf>
    <xf numFmtId="0" fontId="9" fillId="3" borderId="0" xfId="0" applyFont="1" applyFill="1" applyAlignment="1">
      <alignment horizontal="center"/>
    </xf>
    <xf numFmtId="0" fontId="9" fillId="3" borderId="0" xfId="0" applyFont="1" applyFill="1" applyAlignment="1">
      <alignment horizontal="center"/>
    </xf>
    <xf numFmtId="0" fontId="41" fillId="15" borderId="1" xfId="0" applyFont="1" applyFill="1" applyBorder="1" applyAlignment="1">
      <alignment horizontal="left" vertical="center" wrapText="1" indent="1"/>
    </xf>
    <xf numFmtId="0" fontId="28" fillId="2" borderId="1" xfId="0" applyFont="1" applyFill="1" applyBorder="1" applyAlignment="1">
      <alignment horizontal="center" vertical="center" wrapText="1"/>
    </xf>
    <xf numFmtId="0" fontId="24" fillId="2" borderId="0" xfId="0" applyFont="1" applyFill="1"/>
    <xf numFmtId="0" fontId="27" fillId="2" borderId="0" xfId="0" applyFont="1" applyFill="1" applyAlignment="1">
      <alignment vertical="center"/>
    </xf>
    <xf numFmtId="0" fontId="8" fillId="0" borderId="0" xfId="0" applyFont="1" applyFill="1" applyBorder="1" applyAlignment="1">
      <alignment horizontal="right" vertical="center"/>
    </xf>
    <xf numFmtId="0" fontId="12" fillId="3" borderId="21" xfId="0" applyFont="1" applyFill="1" applyBorder="1" applyAlignment="1">
      <alignment vertical="center" wrapText="1"/>
    </xf>
    <xf numFmtId="0" fontId="26" fillId="4" borderId="21" xfId="0" applyFont="1" applyFill="1" applyBorder="1"/>
    <xf numFmtId="0" fontId="58" fillId="3" borderId="0" xfId="0" applyFont="1" applyFill="1" applyAlignment="1">
      <alignment wrapText="1"/>
    </xf>
    <xf numFmtId="0" fontId="8" fillId="2" borderId="1" xfId="0" applyFont="1" applyFill="1" applyBorder="1" applyAlignment="1">
      <alignment horizontal="right" vertical="center"/>
    </xf>
    <xf numFmtId="0" fontId="8" fillId="2" borderId="2" xfId="0" applyFont="1" applyFill="1" applyBorder="1"/>
    <xf numFmtId="0" fontId="8" fillId="2" borderId="2" xfId="0" applyFont="1" applyFill="1" applyBorder="1" applyAlignment="1">
      <alignment horizontal="right"/>
    </xf>
    <xf numFmtId="0" fontId="8" fillId="2" borderId="2" xfId="0" applyFont="1" applyFill="1" applyBorder="1" applyAlignment="1">
      <alignment horizontal="right" vertical="center"/>
    </xf>
    <xf numFmtId="0" fontId="13" fillId="2"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69" fillId="3" borderId="1" xfId="0" applyFont="1" applyFill="1" applyBorder="1" applyAlignment="1">
      <alignment horizontal="left" vertical="center" wrapText="1" indent="1"/>
    </xf>
    <xf numFmtId="14" fontId="68" fillId="3" borderId="1" xfId="0" applyNumberFormat="1" applyFont="1" applyFill="1" applyBorder="1" applyAlignment="1">
      <alignment horizontal="center" vertical="center" wrapText="1"/>
    </xf>
    <xf numFmtId="14" fontId="68" fillId="2" borderId="1" xfId="0" applyNumberFormat="1" applyFont="1" applyFill="1" applyBorder="1" applyAlignment="1">
      <alignment horizontal="center" vertical="center" wrapText="1"/>
    </xf>
    <xf numFmtId="0" fontId="26" fillId="11" borderId="21" xfId="0" applyFont="1" applyFill="1" applyBorder="1"/>
    <xf numFmtId="0" fontId="66" fillId="0" borderId="0" xfId="0" applyFont="1" applyFill="1"/>
    <xf numFmtId="0" fontId="26" fillId="11" borderId="21" xfId="0" applyFont="1" applyFill="1" applyBorder="1" applyAlignment="1">
      <alignment vertical="center" wrapText="1"/>
    </xf>
    <xf numFmtId="0" fontId="12" fillId="3" borderId="27" xfId="0" applyFont="1" applyFill="1" applyBorder="1" applyAlignment="1">
      <alignment vertical="center" wrapText="1"/>
    </xf>
    <xf numFmtId="0" fontId="12" fillId="3" borderId="28" xfId="0" applyFont="1" applyFill="1" applyBorder="1" applyAlignment="1">
      <alignment vertical="center" wrapText="1"/>
    </xf>
    <xf numFmtId="0" fontId="12" fillId="16" borderId="1" xfId="0" applyFont="1" applyFill="1" applyBorder="1" applyAlignment="1">
      <alignment vertical="center"/>
    </xf>
    <xf numFmtId="0" fontId="8" fillId="3" borderId="27" xfId="0" applyFont="1" applyFill="1" applyBorder="1"/>
    <xf numFmtId="0" fontId="12" fillId="0" borderId="0" xfId="0" applyFont="1" applyFill="1" applyBorder="1" applyAlignment="1">
      <alignment vertical="center" wrapText="1"/>
    </xf>
    <xf numFmtId="0" fontId="8" fillId="3" borderId="28" xfId="0" applyFont="1" applyFill="1" applyBorder="1" applyAlignment="1">
      <alignment horizontal="left" vertical="top" wrapText="1"/>
    </xf>
    <xf numFmtId="0" fontId="72" fillId="3"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12" fillId="2" borderId="0" xfId="0" applyFont="1" applyFill="1" applyBorder="1" applyAlignment="1">
      <alignment vertical="center"/>
    </xf>
    <xf numFmtId="0" fontId="26" fillId="7" borderId="21" xfId="0" applyFont="1" applyFill="1" applyBorder="1" applyAlignment="1">
      <alignment horizontal="left" vertical="center"/>
    </xf>
    <xf numFmtId="0" fontId="36" fillId="3" borderId="1" xfId="0" applyFont="1" applyFill="1" applyBorder="1" applyAlignment="1">
      <alignment horizontal="left" vertical="center" wrapText="1"/>
    </xf>
    <xf numFmtId="0" fontId="54" fillId="3" borderId="0" xfId="0" applyFont="1" applyFill="1" applyAlignment="1">
      <alignment horizontal="center" vertical="center" wrapText="1"/>
    </xf>
    <xf numFmtId="0" fontId="41" fillId="3" borderId="24" xfId="0" applyFont="1" applyFill="1" applyBorder="1" applyAlignment="1">
      <alignment vertical="center" wrapText="1"/>
    </xf>
    <xf numFmtId="0" fontId="54" fillId="3" borderId="0" xfId="0" applyFont="1" applyFill="1" applyAlignment="1">
      <alignment horizontal="center" vertical="center" wrapText="1"/>
    </xf>
    <xf numFmtId="0" fontId="28" fillId="4" borderId="0" xfId="5" applyFont="1" applyFill="1" applyBorder="1" applyAlignment="1">
      <alignment horizontal="left" vertical="top"/>
    </xf>
    <xf numFmtId="0" fontId="26" fillId="17" borderId="21" xfId="5" applyFont="1" applyFill="1" applyBorder="1" applyAlignment="1">
      <alignment horizontal="left" vertical="center"/>
    </xf>
    <xf numFmtId="0" fontId="28" fillId="3" borderId="0" xfId="5" applyFont="1" applyFill="1" applyAlignment="1">
      <alignment wrapText="1"/>
    </xf>
    <xf numFmtId="0" fontId="8" fillId="0" borderId="1" xfId="5" applyFont="1" applyFill="1" applyBorder="1" applyAlignment="1">
      <alignment horizontal="left" wrapText="1"/>
    </xf>
    <xf numFmtId="0" fontId="26" fillId="11" borderId="21" xfId="5" applyFont="1" applyFill="1" applyBorder="1"/>
    <xf numFmtId="0" fontId="8" fillId="3" borderId="27" xfId="5" applyFont="1" applyFill="1" applyBorder="1"/>
    <xf numFmtId="0" fontId="8" fillId="3" borderId="28" xfId="5" applyFont="1" applyFill="1" applyBorder="1" applyAlignment="1">
      <alignment horizontal="left" vertical="top" wrapText="1"/>
    </xf>
    <xf numFmtId="0" fontId="26" fillId="11" borderId="21" xfId="5" applyFont="1" applyFill="1" applyBorder="1" applyAlignment="1">
      <alignment vertical="center" wrapText="1"/>
    </xf>
    <xf numFmtId="0" fontId="12" fillId="3" borderId="27" xfId="5" applyFont="1" applyFill="1" applyBorder="1" applyAlignment="1">
      <alignment vertical="center" wrapText="1"/>
    </xf>
    <xf numFmtId="0" fontId="26" fillId="11" borderId="21" xfId="5" applyFont="1" applyFill="1" applyBorder="1" applyAlignment="1">
      <alignment horizontal="left" vertical="center"/>
    </xf>
    <xf numFmtId="0" fontId="29" fillId="0" borderId="0" xfId="5" applyFont="1" applyFill="1" applyAlignment="1">
      <alignment vertical="center" wrapText="1"/>
    </xf>
    <xf numFmtId="0" fontId="29" fillId="0" borderId="23" xfId="5" applyFont="1" applyFill="1" applyBorder="1" applyAlignment="1">
      <alignment vertical="center" wrapText="1"/>
    </xf>
    <xf numFmtId="14" fontId="75" fillId="3" borderId="1" xfId="0" applyNumberFormat="1" applyFont="1" applyFill="1" applyBorder="1" applyAlignment="1">
      <alignment horizontal="center" vertical="center" wrapText="1"/>
    </xf>
    <xf numFmtId="0" fontId="12" fillId="0" borderId="0" xfId="2" applyFont="1" applyFill="1" applyAlignment="1">
      <alignment horizontal="left" vertical="center" wrapText="1"/>
    </xf>
    <xf numFmtId="0" fontId="12" fillId="0" borderId="26" xfId="2" applyFont="1" applyFill="1" applyBorder="1" applyAlignment="1">
      <alignment horizontal="left" vertical="center" wrapText="1"/>
    </xf>
    <xf numFmtId="0" fontId="12" fillId="0" borderId="24" xfId="2" applyFont="1" applyFill="1" applyBorder="1" applyAlignment="1">
      <alignment horizontal="left" vertical="center" wrapText="1"/>
    </xf>
    <xf numFmtId="0" fontId="12" fillId="0" borderId="25" xfId="2" applyFont="1" applyFill="1" applyBorder="1" applyAlignment="1">
      <alignment horizontal="left" vertical="center" wrapText="1"/>
    </xf>
    <xf numFmtId="0" fontId="55" fillId="0" borderId="6" xfId="0" applyFont="1" applyFill="1" applyBorder="1" applyAlignment="1">
      <alignment horizontal="center" vertical="center" wrapText="1"/>
    </xf>
    <xf numFmtId="0" fontId="55" fillId="0" borderId="12" xfId="0" applyFont="1" applyFill="1" applyBorder="1" applyAlignment="1">
      <alignment horizontal="center" vertical="center" wrapText="1"/>
    </xf>
    <xf numFmtId="0" fontId="19" fillId="0" borderId="0" xfId="0" applyFont="1" applyAlignment="1">
      <alignment horizontal="left" vertical="top" wrapText="1"/>
    </xf>
    <xf numFmtId="0" fontId="21" fillId="0" borderId="0" xfId="0" applyFont="1" applyAlignment="1">
      <alignment horizontal="left" vertical="top"/>
    </xf>
    <xf numFmtId="0" fontId="7" fillId="0" borderId="7" xfId="0"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26" fillId="4" borderId="22" xfId="0" applyFont="1" applyFill="1" applyBorder="1" applyAlignment="1">
      <alignment horizontal="center" vertical="center"/>
    </xf>
    <xf numFmtId="0" fontId="26" fillId="4" borderId="23" xfId="0" applyFont="1" applyFill="1" applyBorder="1" applyAlignment="1">
      <alignment horizontal="center" vertical="center"/>
    </xf>
    <xf numFmtId="0" fontId="12" fillId="2" borderId="7" xfId="0" applyFont="1" applyFill="1" applyBorder="1" applyAlignment="1">
      <alignment horizontal="left" vertical="top" wrapText="1"/>
    </xf>
    <xf numFmtId="0" fontId="12" fillId="2" borderId="8" xfId="0" applyFont="1" applyFill="1" applyBorder="1" applyAlignment="1">
      <alignment horizontal="left" vertical="top" wrapText="1"/>
    </xf>
    <xf numFmtId="0" fontId="12" fillId="2" borderId="9" xfId="0" applyFont="1" applyFill="1" applyBorder="1" applyAlignment="1">
      <alignment horizontal="left" vertical="top" wrapText="1"/>
    </xf>
    <xf numFmtId="0" fontId="12" fillId="2" borderId="10" xfId="0" applyFont="1" applyFill="1" applyBorder="1" applyAlignment="1">
      <alignment horizontal="left" vertical="top" wrapText="1"/>
    </xf>
    <xf numFmtId="0" fontId="12" fillId="2" borderId="11" xfId="0" applyFont="1" applyFill="1" applyBorder="1" applyAlignment="1">
      <alignment horizontal="left" vertical="top" wrapText="1"/>
    </xf>
    <xf numFmtId="0" fontId="12" fillId="2" borderId="13" xfId="0" applyFont="1" applyFill="1" applyBorder="1" applyAlignment="1">
      <alignment horizontal="left" vertical="top" wrapText="1"/>
    </xf>
    <xf numFmtId="0" fontId="13" fillId="4" borderId="0" xfId="0" applyFont="1" applyFill="1" applyAlignment="1">
      <alignment horizontal="left" vertical="center"/>
    </xf>
    <xf numFmtId="0" fontId="5" fillId="0" borderId="0" xfId="0" applyFont="1" applyAlignment="1">
      <alignment horizontal="left" wrapText="1"/>
    </xf>
    <xf numFmtId="0" fontId="0" fillId="0" borderId="0" xfId="0" applyFont="1" applyAlignment="1">
      <alignment horizontal="left" wrapText="1"/>
    </xf>
    <xf numFmtId="0" fontId="54" fillId="3" borderId="0" xfId="0" applyFont="1" applyFill="1" applyAlignment="1">
      <alignment horizontal="center" vertical="center" wrapText="1"/>
    </xf>
    <xf numFmtId="0" fontId="44" fillId="10" borderId="0" xfId="0" applyFont="1" applyFill="1" applyAlignment="1">
      <alignment horizontal="center" vertical="top" wrapText="1"/>
    </xf>
    <xf numFmtId="0" fontId="55" fillId="3" borderId="6" xfId="0" applyFont="1" applyFill="1" applyBorder="1" applyAlignment="1">
      <alignment horizontal="center" vertical="center" wrapText="1"/>
    </xf>
    <xf numFmtId="0" fontId="55" fillId="3" borderId="12" xfId="0" applyFont="1" applyFill="1" applyBorder="1" applyAlignment="1">
      <alignment horizontal="center" vertical="center" wrapText="1"/>
    </xf>
    <xf numFmtId="0" fontId="67" fillId="9" borderId="6" xfId="0" applyFont="1" applyFill="1" applyBorder="1" applyAlignment="1">
      <alignment horizontal="center" vertical="center" wrapText="1"/>
    </xf>
    <xf numFmtId="0" fontId="67" fillId="9" borderId="12" xfId="0" applyFont="1" applyFill="1" applyBorder="1" applyAlignment="1">
      <alignment horizontal="center" vertical="center" wrapText="1"/>
    </xf>
    <xf numFmtId="0" fontId="67" fillId="3" borderId="6" xfId="5" applyFont="1" applyFill="1" applyBorder="1" applyAlignment="1">
      <alignment horizontal="center" vertical="center" wrapText="1"/>
    </xf>
    <xf numFmtId="0" fontId="67" fillId="3" borderId="12" xfId="5" applyFont="1" applyFill="1" applyBorder="1" applyAlignment="1">
      <alignment horizontal="center" vertical="center" wrapText="1"/>
    </xf>
    <xf numFmtId="0" fontId="44" fillId="10" borderId="0" xfId="0" applyFont="1" applyFill="1" applyAlignment="1">
      <alignment horizontal="left" vertical="top" wrapText="1"/>
    </xf>
  </cellXfs>
  <cellStyles count="9">
    <cellStyle name="Normal 2" xfId="5"/>
    <cellStyle name="Обычный" xfId="0" builtinId="0"/>
    <cellStyle name="Обычный 2" xfId="2"/>
    <cellStyle name="Обычный 3" xfId="7"/>
    <cellStyle name="Обычный 3 2" xfId="1"/>
    <cellStyle name="Обычный 3 2 2" xfId="8"/>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72"/>
  <sheetViews>
    <sheetView zoomScaleNormal="100" workbookViewId="0">
      <selection activeCell="Z32" activeCellId="1" sqref="A26:A29 Z32"/>
    </sheetView>
  </sheetViews>
  <sheetFormatPr defaultColWidth="9.140625" defaultRowHeight="15" x14ac:dyDescent="0.25"/>
  <cols>
    <col min="1" max="1" width="69" style="2" customWidth="1"/>
    <col min="2" max="7" width="10.42578125" style="1" bestFit="1" customWidth="1"/>
    <col min="8" max="8" width="9.140625" style="1"/>
    <col min="9" max="9" width="10.42578125" style="1" bestFit="1" customWidth="1"/>
    <col min="10" max="10" width="9.140625" style="1"/>
    <col min="11" max="11" width="10.42578125" style="1" bestFit="1" customWidth="1"/>
    <col min="12" max="12" width="9.140625" style="1"/>
    <col min="13" max="14" width="10.42578125" style="1" bestFit="1" customWidth="1"/>
    <col min="15" max="16384" width="9.140625" style="1"/>
  </cols>
  <sheetData>
    <row r="1" spans="1:14" s="2" customFormat="1" ht="12.75" x14ac:dyDescent="0.2">
      <c r="A1" s="9" t="s">
        <v>301</v>
      </c>
    </row>
    <row r="2" spans="1:14" s="2" customFormat="1" ht="12.75" x14ac:dyDescent="0.2">
      <c r="A2" s="210" t="s">
        <v>412</v>
      </c>
    </row>
    <row r="3" spans="1:14" s="8" customFormat="1" x14ac:dyDescent="0.25">
      <c r="A3" s="259" t="s">
        <v>59</v>
      </c>
      <c r="B3" s="195">
        <f>'Каникулы в горах|comiss'!B3</f>
        <v>45588</v>
      </c>
      <c r="C3" s="195">
        <f>'Каникулы в горах|comiss'!C3</f>
        <v>45589</v>
      </c>
      <c r="D3" s="195">
        <f>'Каникулы в горах|comiss'!D3</f>
        <v>45591</v>
      </c>
      <c r="E3" s="195">
        <f>'Каникулы в горах|comiss'!E3</f>
        <v>45592</v>
      </c>
      <c r="F3" s="195">
        <f>'Каникулы в горах|comiss'!F3</f>
        <v>45595</v>
      </c>
      <c r="G3" s="195">
        <f>'Каникулы в горах|comiss'!G3</f>
        <v>45596</v>
      </c>
      <c r="H3" s="195">
        <f>'Каникулы в горах|comiss'!H3</f>
        <v>45597</v>
      </c>
      <c r="I3" s="113">
        <f>'Каникулы в горах|comiss'!I3</f>
        <v>45599</v>
      </c>
      <c r="J3" s="113">
        <f>'Каникулы в горах|comiss'!J3</f>
        <v>45600</v>
      </c>
      <c r="K3" s="195">
        <f>'Каникулы в горах|comiss'!K3</f>
        <v>45601</v>
      </c>
      <c r="L3" s="113">
        <f>'Каникулы в горах|comiss'!L3</f>
        <v>45604</v>
      </c>
      <c r="M3" s="195">
        <f>'Каникулы в горах|comiss'!M3</f>
        <v>45616</v>
      </c>
      <c r="N3" s="113">
        <f>'Каникулы в горах|comiss'!N3</f>
        <v>45618</v>
      </c>
    </row>
    <row r="4" spans="1:14" s="8" customFormat="1" x14ac:dyDescent="0.25">
      <c r="A4" s="259"/>
      <c r="B4" s="195">
        <f>'Каникулы в горах|comiss'!B4</f>
        <v>45588</v>
      </c>
      <c r="C4" s="195">
        <f>'Каникулы в горах|comiss'!C4</f>
        <v>45590</v>
      </c>
      <c r="D4" s="195">
        <f>'Каникулы в горах|comiss'!D4</f>
        <v>45591</v>
      </c>
      <c r="E4" s="195">
        <f>'Каникулы в горах|comiss'!E4</f>
        <v>45594</v>
      </c>
      <c r="F4" s="195">
        <f>'Каникулы в горах|comiss'!F4</f>
        <v>45595</v>
      </c>
      <c r="G4" s="195">
        <f>'Каникулы в горах|comiss'!G4</f>
        <v>45596</v>
      </c>
      <c r="H4" s="195">
        <f>'Каникулы в горах|comiss'!H4</f>
        <v>45598</v>
      </c>
      <c r="I4" s="113">
        <f>'Каникулы в горах|comiss'!I4</f>
        <v>45599</v>
      </c>
      <c r="J4" s="113">
        <f>'Каникулы в горах|comiss'!J4</f>
        <v>45600</v>
      </c>
      <c r="K4" s="195">
        <f>'Каникулы в горах|comiss'!K4</f>
        <v>45603</v>
      </c>
      <c r="L4" s="113">
        <f>'Каникулы в горах|comiss'!L4</f>
        <v>45615</v>
      </c>
      <c r="M4" s="195">
        <f>'Каникулы в горах|comiss'!M4</f>
        <v>45617</v>
      </c>
      <c r="N4" s="113">
        <f>'Каникулы в горах|comiss'!N4</f>
        <v>45626</v>
      </c>
    </row>
    <row r="5" spans="1:14" s="15" customFormat="1" ht="12" customHeight="1" x14ac:dyDescent="0.2">
      <c r="A5" s="13" t="s">
        <v>220</v>
      </c>
      <c r="B5" s="10"/>
      <c r="C5" s="10"/>
      <c r="D5" s="10"/>
      <c r="E5" s="10"/>
      <c r="F5" s="10"/>
      <c r="G5" s="10"/>
      <c r="H5" s="10"/>
      <c r="I5" s="10"/>
      <c r="J5" s="10"/>
      <c r="K5" s="10"/>
      <c r="L5" s="10"/>
      <c r="M5" s="10"/>
      <c r="N5" s="10"/>
    </row>
    <row r="6" spans="1:14" s="16" customFormat="1" ht="12" customHeight="1" x14ac:dyDescent="0.2">
      <c r="A6" s="4">
        <v>1</v>
      </c>
      <c r="B6" s="13">
        <f>'Каникулы в горах|comiss'!B6</f>
        <v>9090</v>
      </c>
      <c r="C6" s="13">
        <f>'Каникулы в горах|comiss'!C6</f>
        <v>9900</v>
      </c>
      <c r="D6" s="13">
        <f>'Каникулы в горах|comiss'!D6</f>
        <v>13050</v>
      </c>
      <c r="E6" s="13">
        <f>'Каникулы в горах|comiss'!E6</f>
        <v>9900</v>
      </c>
      <c r="F6" s="13">
        <f>'Каникулы в горах|comiss'!F6</f>
        <v>11700</v>
      </c>
      <c r="G6" s="13">
        <f>'Каникулы в горах|comiss'!G6</f>
        <v>13050</v>
      </c>
      <c r="H6" s="13">
        <f>'Каникулы в горах|comiss'!H6</f>
        <v>8280</v>
      </c>
      <c r="I6" s="13">
        <f>'Каникулы в горах|comiss'!I6</f>
        <v>6930</v>
      </c>
      <c r="J6" s="13">
        <f>'Каникулы в горах|comiss'!J6</f>
        <v>6210</v>
      </c>
      <c r="K6" s="13">
        <f>'Каникулы в горах|comiss'!K6</f>
        <v>5670</v>
      </c>
      <c r="L6" s="13">
        <f>'Каникулы в горах|comiss'!L6</f>
        <v>5490</v>
      </c>
      <c r="M6" s="13">
        <f>'Каникулы в горах|comiss'!M6</f>
        <v>5670</v>
      </c>
      <c r="N6" s="13">
        <f>'Каникулы в горах|comiss'!N6</f>
        <v>5490</v>
      </c>
    </row>
    <row r="7" spans="1:14" s="16" customFormat="1" ht="12" customHeight="1" x14ac:dyDescent="0.2">
      <c r="A7" s="4">
        <v>2</v>
      </c>
      <c r="B7" s="13">
        <f>'Каникулы в горах|comiss'!B7</f>
        <v>10260</v>
      </c>
      <c r="C7" s="13">
        <f>'Каникулы в горах|comiss'!C7</f>
        <v>11070</v>
      </c>
      <c r="D7" s="13">
        <f>'Каникулы в горах|comiss'!D7</f>
        <v>14220</v>
      </c>
      <c r="E7" s="13">
        <f>'Каникулы в горах|comiss'!E7</f>
        <v>11070</v>
      </c>
      <c r="F7" s="13">
        <f>'Каникулы в горах|comiss'!F7</f>
        <v>12870</v>
      </c>
      <c r="G7" s="13">
        <f>'Каникулы в горах|comiss'!G7</f>
        <v>14220</v>
      </c>
      <c r="H7" s="13">
        <f>'Каникулы в горах|comiss'!H7</f>
        <v>9450</v>
      </c>
      <c r="I7" s="13">
        <f>'Каникулы в горах|comiss'!I7</f>
        <v>8100</v>
      </c>
      <c r="J7" s="13">
        <f>'Каникулы в горах|comiss'!J7</f>
        <v>7380</v>
      </c>
      <c r="K7" s="13">
        <f>'Каникулы в горах|comiss'!K7</f>
        <v>6840</v>
      </c>
      <c r="L7" s="13">
        <f>'Каникулы в горах|comiss'!L7</f>
        <v>6660</v>
      </c>
      <c r="M7" s="13">
        <f>'Каникулы в горах|comiss'!M7</f>
        <v>6840</v>
      </c>
      <c r="N7" s="13">
        <f>'Каникулы в горах|comiss'!N7</f>
        <v>6660</v>
      </c>
    </row>
    <row r="8" spans="1:14" s="15" customFormat="1" ht="12" customHeight="1" x14ac:dyDescent="0.2">
      <c r="A8" s="13" t="s">
        <v>307</v>
      </c>
      <c r="B8" s="13"/>
      <c r="C8" s="13"/>
      <c r="D8" s="13"/>
      <c r="E8" s="13"/>
      <c r="F8" s="13"/>
      <c r="G8" s="13"/>
      <c r="H8" s="13"/>
      <c r="I8" s="13"/>
      <c r="J8" s="13"/>
      <c r="K8" s="13"/>
      <c r="L8" s="13"/>
      <c r="M8" s="13"/>
      <c r="N8" s="13"/>
    </row>
    <row r="9" spans="1:14" s="16" customFormat="1" ht="12" customHeight="1" x14ac:dyDescent="0.2">
      <c r="A9" s="4">
        <v>1</v>
      </c>
      <c r="B9" s="13">
        <f>'Каникулы в горах|comiss'!B9</f>
        <v>10440</v>
      </c>
      <c r="C9" s="13">
        <f>'Каникулы в горах|comiss'!C9</f>
        <v>11250</v>
      </c>
      <c r="D9" s="13">
        <f>'Каникулы в горах|comiss'!D9</f>
        <v>14400</v>
      </c>
      <c r="E9" s="13">
        <f>'Каникулы в горах|comiss'!E9</f>
        <v>11250</v>
      </c>
      <c r="F9" s="13">
        <f>'Каникулы в горах|comiss'!F9</f>
        <v>13050</v>
      </c>
      <c r="G9" s="13">
        <f>'Каникулы в горах|comiss'!G9</f>
        <v>14400</v>
      </c>
      <c r="H9" s="13">
        <f>'Каникулы в горах|comiss'!H9</f>
        <v>9630</v>
      </c>
      <c r="I9" s="13">
        <f>'Каникулы в горах|comiss'!I9</f>
        <v>8280</v>
      </c>
      <c r="J9" s="13">
        <f>'Каникулы в горах|comiss'!J9</f>
        <v>7560</v>
      </c>
      <c r="K9" s="13">
        <f>'Каникулы в горах|comiss'!K9</f>
        <v>7020</v>
      </c>
      <c r="L9" s="13">
        <f>'Каникулы в горах|comiss'!L9</f>
        <v>6840</v>
      </c>
      <c r="M9" s="13">
        <f>'Каникулы в горах|comiss'!M9</f>
        <v>7020</v>
      </c>
      <c r="N9" s="13">
        <f>'Каникулы в горах|comiss'!N9</f>
        <v>6840</v>
      </c>
    </row>
    <row r="10" spans="1:14" s="16" customFormat="1" ht="12" customHeight="1" x14ac:dyDescent="0.2">
      <c r="A10" s="4">
        <v>2</v>
      </c>
      <c r="B10" s="13">
        <f>'Каникулы в горах|comiss'!B10</f>
        <v>11610</v>
      </c>
      <c r="C10" s="13">
        <f>'Каникулы в горах|comiss'!C10</f>
        <v>12420</v>
      </c>
      <c r="D10" s="13">
        <f>'Каникулы в горах|comiss'!D10</f>
        <v>15570</v>
      </c>
      <c r="E10" s="13">
        <f>'Каникулы в горах|comiss'!E10</f>
        <v>12420</v>
      </c>
      <c r="F10" s="13">
        <f>'Каникулы в горах|comiss'!F10</f>
        <v>14220</v>
      </c>
      <c r="G10" s="13">
        <f>'Каникулы в горах|comiss'!G10</f>
        <v>15570</v>
      </c>
      <c r="H10" s="13">
        <f>'Каникулы в горах|comiss'!H10</f>
        <v>10800</v>
      </c>
      <c r="I10" s="13">
        <f>'Каникулы в горах|comiss'!I10</f>
        <v>9450</v>
      </c>
      <c r="J10" s="13">
        <f>'Каникулы в горах|comiss'!J10</f>
        <v>8730</v>
      </c>
      <c r="K10" s="13">
        <f>'Каникулы в горах|comiss'!K10</f>
        <v>8190</v>
      </c>
      <c r="L10" s="13">
        <f>'Каникулы в горах|comiss'!L10</f>
        <v>8010</v>
      </c>
      <c r="M10" s="13">
        <f>'Каникулы в горах|comiss'!M10</f>
        <v>8190</v>
      </c>
      <c r="N10" s="13">
        <f>'Каникулы в горах|comiss'!N10</f>
        <v>8010</v>
      </c>
    </row>
    <row r="11" spans="1:14" s="15" customFormat="1" ht="12" customHeight="1" x14ac:dyDescent="0.2">
      <c r="A11" s="13" t="s">
        <v>326</v>
      </c>
      <c r="B11" s="13"/>
      <c r="C11" s="13"/>
      <c r="D11" s="13"/>
      <c r="E11" s="13"/>
      <c r="F11" s="13"/>
      <c r="G11" s="13"/>
      <c r="H11" s="13"/>
      <c r="I11" s="13"/>
      <c r="J11" s="13"/>
      <c r="K11" s="13"/>
      <c r="L11" s="13"/>
      <c r="M11" s="13"/>
      <c r="N11" s="13"/>
    </row>
    <row r="12" spans="1:14" s="16" customFormat="1" ht="12" customHeight="1" x14ac:dyDescent="0.2">
      <c r="A12" s="4">
        <v>1</v>
      </c>
      <c r="B12" s="13">
        <f>'Каникулы в горах|comiss'!B12</f>
        <v>14940</v>
      </c>
      <c r="C12" s="13">
        <f>'Каникулы в горах|comiss'!C12</f>
        <v>15750</v>
      </c>
      <c r="D12" s="13">
        <f>'Каникулы в горах|comiss'!D12</f>
        <v>18900</v>
      </c>
      <c r="E12" s="13">
        <f>'Каникулы в горах|comiss'!E12</f>
        <v>15750</v>
      </c>
      <c r="F12" s="13">
        <f>'Каникулы в горах|comiss'!F12</f>
        <v>17550</v>
      </c>
      <c r="G12" s="13">
        <f>'Каникулы в горах|comiss'!G12</f>
        <v>18900</v>
      </c>
      <c r="H12" s="13">
        <f>'Каникулы в горах|comiss'!H12</f>
        <v>14130</v>
      </c>
      <c r="I12" s="13">
        <f>'Каникулы в горах|comiss'!I12</f>
        <v>12780</v>
      </c>
      <c r="J12" s="13">
        <f>'Каникулы в горах|comiss'!J12</f>
        <v>12060</v>
      </c>
      <c r="K12" s="13">
        <f>'Каникулы в горах|comiss'!K12</f>
        <v>11520</v>
      </c>
      <c r="L12" s="13">
        <f>'Каникулы в горах|comiss'!L12</f>
        <v>11340</v>
      </c>
      <c r="M12" s="13">
        <f>'Каникулы в горах|comiss'!M12</f>
        <v>11520</v>
      </c>
      <c r="N12" s="13">
        <f>'Каникулы в горах|comiss'!N12</f>
        <v>11340</v>
      </c>
    </row>
    <row r="13" spans="1:14" s="16" customFormat="1" ht="12" customHeight="1" x14ac:dyDescent="0.2">
      <c r="A13" s="4">
        <v>2</v>
      </c>
      <c r="B13" s="13">
        <f>'Каникулы в горах|comiss'!B13</f>
        <v>16110</v>
      </c>
      <c r="C13" s="13">
        <f>'Каникулы в горах|comiss'!C13</f>
        <v>16920</v>
      </c>
      <c r="D13" s="13">
        <f>'Каникулы в горах|comiss'!D13</f>
        <v>20070</v>
      </c>
      <c r="E13" s="13">
        <f>'Каникулы в горах|comiss'!E13</f>
        <v>16920</v>
      </c>
      <c r="F13" s="13">
        <f>'Каникулы в горах|comiss'!F13</f>
        <v>18720</v>
      </c>
      <c r="G13" s="13">
        <f>'Каникулы в горах|comiss'!G13</f>
        <v>20070</v>
      </c>
      <c r="H13" s="13">
        <f>'Каникулы в горах|comiss'!H13</f>
        <v>15300</v>
      </c>
      <c r="I13" s="13">
        <f>'Каникулы в горах|comiss'!I13</f>
        <v>13950</v>
      </c>
      <c r="J13" s="13">
        <f>'Каникулы в горах|comiss'!J13</f>
        <v>13230</v>
      </c>
      <c r="K13" s="13">
        <f>'Каникулы в горах|comiss'!K13</f>
        <v>12690</v>
      </c>
      <c r="L13" s="13">
        <f>'Каникулы в горах|comiss'!L13</f>
        <v>12510</v>
      </c>
      <c r="M13" s="13">
        <f>'Каникулы в горах|comiss'!M13</f>
        <v>12690</v>
      </c>
      <c r="N13" s="13">
        <f>'Каникулы в горах|comiss'!N13</f>
        <v>12510</v>
      </c>
    </row>
    <row r="14" spans="1:14" s="15" customFormat="1" ht="12" customHeight="1" x14ac:dyDescent="0.2">
      <c r="A14" s="13" t="s">
        <v>327</v>
      </c>
      <c r="B14" s="13"/>
      <c r="C14" s="13"/>
      <c r="D14" s="13"/>
      <c r="E14" s="13"/>
      <c r="F14" s="13"/>
      <c r="G14" s="13"/>
      <c r="H14" s="13"/>
      <c r="I14" s="13"/>
      <c r="J14" s="13"/>
      <c r="K14" s="13"/>
      <c r="L14" s="13"/>
      <c r="M14" s="13"/>
      <c r="N14" s="13"/>
    </row>
    <row r="15" spans="1:14" s="16" customFormat="1" ht="12" customHeight="1" x14ac:dyDescent="0.2">
      <c r="A15" s="4">
        <v>1</v>
      </c>
      <c r="B15" s="13">
        <f>'Каникулы в горах|comiss'!B15</f>
        <v>16740</v>
      </c>
      <c r="C15" s="13">
        <f>'Каникулы в горах|comiss'!C15</f>
        <v>17550</v>
      </c>
      <c r="D15" s="13">
        <f>'Каникулы в горах|comiss'!D15</f>
        <v>20700</v>
      </c>
      <c r="E15" s="13">
        <f>'Каникулы в горах|comiss'!E15</f>
        <v>17550</v>
      </c>
      <c r="F15" s="13">
        <f>'Каникулы в горах|comiss'!F15</f>
        <v>19350</v>
      </c>
      <c r="G15" s="13">
        <f>'Каникулы в горах|comiss'!G15</f>
        <v>20700</v>
      </c>
      <c r="H15" s="13">
        <f>'Каникулы в горах|comiss'!H15</f>
        <v>15930</v>
      </c>
      <c r="I15" s="13">
        <f>'Каникулы в горах|comiss'!I15</f>
        <v>14580</v>
      </c>
      <c r="J15" s="13">
        <f>'Каникулы в горах|comiss'!J15</f>
        <v>13860</v>
      </c>
      <c r="K15" s="13">
        <f>'Каникулы в горах|comiss'!K15</f>
        <v>13320</v>
      </c>
      <c r="L15" s="13">
        <f>'Каникулы в горах|comiss'!L15</f>
        <v>13140</v>
      </c>
      <c r="M15" s="13">
        <f>'Каникулы в горах|comiss'!M15</f>
        <v>13320</v>
      </c>
      <c r="N15" s="13">
        <f>'Каникулы в горах|comiss'!N15</f>
        <v>13140</v>
      </c>
    </row>
    <row r="16" spans="1:14" s="16" customFormat="1" ht="12" customHeight="1" x14ac:dyDescent="0.2">
      <c r="A16" s="278">
        <v>2</v>
      </c>
      <c r="B16" s="13">
        <f>'Каникулы в горах|comiss'!B16</f>
        <v>17910</v>
      </c>
      <c r="C16" s="13">
        <f>'Каникулы в горах|comiss'!C16</f>
        <v>18720</v>
      </c>
      <c r="D16" s="13">
        <f>'Каникулы в горах|comiss'!D16</f>
        <v>21870</v>
      </c>
      <c r="E16" s="13">
        <f>'Каникулы в горах|comiss'!E16</f>
        <v>18720</v>
      </c>
      <c r="F16" s="13">
        <f>'Каникулы в горах|comiss'!F16</f>
        <v>20520</v>
      </c>
      <c r="G16" s="13">
        <f>'Каникулы в горах|comiss'!G16</f>
        <v>21870</v>
      </c>
      <c r="H16" s="13">
        <f>'Каникулы в горах|comiss'!H16</f>
        <v>17100</v>
      </c>
      <c r="I16" s="13">
        <f>'Каникулы в горах|comiss'!I16</f>
        <v>15750</v>
      </c>
      <c r="J16" s="13">
        <f>'Каникулы в горах|comiss'!J16</f>
        <v>15030</v>
      </c>
      <c r="K16" s="13">
        <f>'Каникулы в горах|comiss'!K16</f>
        <v>14490</v>
      </c>
      <c r="L16" s="13">
        <f>'Каникулы в горах|comiss'!L16</f>
        <v>14310</v>
      </c>
      <c r="M16" s="13">
        <f>'Каникулы в горах|comiss'!M16</f>
        <v>14490</v>
      </c>
      <c r="N16" s="13">
        <f>'Каникулы в горах|comiss'!N16</f>
        <v>14310</v>
      </c>
    </row>
    <row r="17" spans="1:14" s="16" customFormat="1" ht="12" customHeight="1" x14ac:dyDescent="0.2">
      <c r="A17" s="279" t="s">
        <v>377</v>
      </c>
      <c r="B17" s="13"/>
      <c r="C17" s="13"/>
      <c r="D17" s="13"/>
      <c r="E17" s="13"/>
      <c r="F17" s="13"/>
      <c r="G17" s="13"/>
      <c r="H17" s="13"/>
      <c r="I17" s="13"/>
      <c r="J17" s="13"/>
      <c r="K17" s="13"/>
      <c r="L17" s="13"/>
      <c r="M17" s="13"/>
      <c r="N17" s="13"/>
    </row>
    <row r="18" spans="1:14" s="16" customFormat="1" ht="12" customHeight="1" x14ac:dyDescent="0.2">
      <c r="A18" s="4">
        <v>1</v>
      </c>
      <c r="B18" s="13">
        <f>'Каникулы в горах|comiss'!B18</f>
        <v>22590</v>
      </c>
      <c r="C18" s="13">
        <f>'Каникулы в горах|comiss'!C18</f>
        <v>23400</v>
      </c>
      <c r="D18" s="13">
        <f>'Каникулы в горах|comiss'!D18</f>
        <v>26550</v>
      </c>
      <c r="E18" s="13">
        <f>'Каникулы в горах|comiss'!E18</f>
        <v>23400</v>
      </c>
      <c r="F18" s="13">
        <f>'Каникулы в горах|comiss'!F18</f>
        <v>25200</v>
      </c>
      <c r="G18" s="13">
        <f>'Каникулы в горах|comiss'!G18</f>
        <v>26550</v>
      </c>
      <c r="H18" s="13">
        <f>'Каникулы в горах|comiss'!H18</f>
        <v>21780</v>
      </c>
      <c r="I18" s="13">
        <f>'Каникулы в горах|comiss'!I18</f>
        <v>20430</v>
      </c>
      <c r="J18" s="13">
        <f>'Каникулы в горах|comiss'!J18</f>
        <v>19710</v>
      </c>
      <c r="K18" s="13">
        <f>'Каникулы в горах|comiss'!K18</f>
        <v>19170</v>
      </c>
      <c r="L18" s="13">
        <f>'Каникулы в горах|comiss'!L18</f>
        <v>18990</v>
      </c>
      <c r="M18" s="13">
        <f>'Каникулы в горах|comiss'!M18</f>
        <v>19170</v>
      </c>
      <c r="N18" s="13">
        <f>'Каникулы в горах|comiss'!N18</f>
        <v>18990</v>
      </c>
    </row>
    <row r="19" spans="1:14" s="16" customFormat="1" ht="12" customHeight="1" x14ac:dyDescent="0.2">
      <c r="A19" s="278">
        <v>2</v>
      </c>
      <c r="B19" s="13">
        <f>'Каникулы в горах|comiss'!B19</f>
        <v>23760</v>
      </c>
      <c r="C19" s="13">
        <f>'Каникулы в горах|comiss'!C19</f>
        <v>24570</v>
      </c>
      <c r="D19" s="13">
        <f>'Каникулы в горах|comiss'!D19</f>
        <v>27720</v>
      </c>
      <c r="E19" s="13">
        <f>'Каникулы в горах|comiss'!E19</f>
        <v>24570</v>
      </c>
      <c r="F19" s="13">
        <f>'Каникулы в горах|comiss'!F19</f>
        <v>26370</v>
      </c>
      <c r="G19" s="13">
        <f>'Каникулы в горах|comiss'!G19</f>
        <v>27720</v>
      </c>
      <c r="H19" s="13">
        <f>'Каникулы в горах|comiss'!H19</f>
        <v>22950</v>
      </c>
      <c r="I19" s="13">
        <f>'Каникулы в горах|comiss'!I19</f>
        <v>21600</v>
      </c>
      <c r="J19" s="13">
        <f>'Каникулы в горах|comiss'!J19</f>
        <v>20880</v>
      </c>
      <c r="K19" s="13">
        <f>'Каникулы в горах|comiss'!K19</f>
        <v>20340</v>
      </c>
      <c r="L19" s="13">
        <f>'Каникулы в горах|comiss'!L19</f>
        <v>20160</v>
      </c>
      <c r="M19" s="13">
        <f>'Каникулы в горах|comiss'!M19</f>
        <v>20340</v>
      </c>
      <c r="N19" s="13">
        <f>'Каникулы в горах|comiss'!N19</f>
        <v>20160</v>
      </c>
    </row>
    <row r="20" spans="1:14" s="16" customFormat="1" ht="12" customHeight="1" x14ac:dyDescent="0.2">
      <c r="A20" s="278">
        <v>3</v>
      </c>
      <c r="B20" s="13">
        <f>'Каникулы в горах|comiss'!B20</f>
        <v>24930</v>
      </c>
      <c r="C20" s="13">
        <f>'Каникулы в горах|comiss'!C20</f>
        <v>25740</v>
      </c>
      <c r="D20" s="13">
        <f>'Каникулы в горах|comiss'!D20</f>
        <v>28890</v>
      </c>
      <c r="E20" s="13">
        <f>'Каникулы в горах|comiss'!E20</f>
        <v>25740</v>
      </c>
      <c r="F20" s="13">
        <f>'Каникулы в горах|comiss'!F20</f>
        <v>27540</v>
      </c>
      <c r="G20" s="13">
        <f>'Каникулы в горах|comiss'!G20</f>
        <v>28890</v>
      </c>
      <c r="H20" s="13">
        <f>'Каникулы в горах|comiss'!H20</f>
        <v>24120</v>
      </c>
      <c r="I20" s="13">
        <f>'Каникулы в горах|comiss'!I20</f>
        <v>22770</v>
      </c>
      <c r="J20" s="13">
        <f>'Каникулы в горах|comiss'!J20</f>
        <v>22050</v>
      </c>
      <c r="K20" s="13">
        <f>'Каникулы в горах|comiss'!K20</f>
        <v>21510</v>
      </c>
      <c r="L20" s="13">
        <f>'Каникулы в горах|comiss'!L20</f>
        <v>21330</v>
      </c>
      <c r="M20" s="13">
        <f>'Каникулы в горах|comiss'!M20</f>
        <v>21510</v>
      </c>
      <c r="N20" s="13">
        <f>'Каникулы в горах|comiss'!N20</f>
        <v>21330</v>
      </c>
    </row>
    <row r="21" spans="1:14" s="16" customFormat="1" ht="12" customHeight="1" x14ac:dyDescent="0.2">
      <c r="A21" s="278">
        <v>4</v>
      </c>
      <c r="B21" s="13">
        <f>'Каникулы в горах|comiss'!B21</f>
        <v>26100</v>
      </c>
      <c r="C21" s="13">
        <f>'Каникулы в горах|comiss'!C21</f>
        <v>26910</v>
      </c>
      <c r="D21" s="13">
        <f>'Каникулы в горах|comiss'!D21</f>
        <v>30060</v>
      </c>
      <c r="E21" s="13">
        <f>'Каникулы в горах|comiss'!E21</f>
        <v>26910</v>
      </c>
      <c r="F21" s="13">
        <f>'Каникулы в горах|comiss'!F21</f>
        <v>28710</v>
      </c>
      <c r="G21" s="13">
        <f>'Каникулы в горах|comiss'!G21</f>
        <v>30060</v>
      </c>
      <c r="H21" s="13">
        <f>'Каникулы в горах|comiss'!H21</f>
        <v>25290</v>
      </c>
      <c r="I21" s="13">
        <f>'Каникулы в горах|comiss'!I21</f>
        <v>23940</v>
      </c>
      <c r="J21" s="13">
        <f>'Каникулы в горах|comiss'!J21</f>
        <v>23220</v>
      </c>
      <c r="K21" s="13">
        <f>'Каникулы в горах|comiss'!K21</f>
        <v>22680</v>
      </c>
      <c r="L21" s="13">
        <f>'Каникулы в горах|comiss'!L21</f>
        <v>22500</v>
      </c>
      <c r="M21" s="13">
        <f>'Каникулы в горах|comiss'!M21</f>
        <v>22680</v>
      </c>
      <c r="N21" s="13">
        <f>'Каникулы в горах|comiss'!N21</f>
        <v>22500</v>
      </c>
    </row>
    <row r="22" spans="1:14" s="16" customFormat="1" ht="12" customHeight="1" x14ac:dyDescent="0.2">
      <c r="A22" s="43"/>
      <c r="B22" s="260"/>
      <c r="C22" s="260"/>
      <c r="D22" s="260"/>
      <c r="E22" s="260"/>
      <c r="F22" s="260"/>
      <c r="G22" s="260"/>
      <c r="H22" s="260"/>
      <c r="I22" s="260"/>
      <c r="J22" s="260"/>
      <c r="K22" s="260"/>
      <c r="L22" s="260"/>
      <c r="M22" s="260"/>
      <c r="N22" s="260"/>
    </row>
    <row r="23" spans="1:14" s="16" customFormat="1" ht="12" customHeight="1" x14ac:dyDescent="0.2">
      <c r="A23" s="43"/>
      <c r="B23" s="260"/>
      <c r="C23" s="260"/>
      <c r="D23" s="260"/>
      <c r="E23" s="260"/>
      <c r="F23" s="260"/>
      <c r="G23" s="260"/>
      <c r="H23" s="260"/>
      <c r="I23" s="260"/>
      <c r="J23" s="260"/>
      <c r="K23" s="260"/>
      <c r="L23" s="260"/>
      <c r="M23" s="260"/>
      <c r="N23" s="260"/>
    </row>
    <row r="24" spans="1:14" s="16" customFormat="1" ht="12" customHeight="1" x14ac:dyDescent="0.2">
      <c r="A24" s="153" t="s">
        <v>169</v>
      </c>
      <c r="B24" s="195">
        <f t="shared" ref="B24" si="0">B3</f>
        <v>45588</v>
      </c>
      <c r="C24" s="195">
        <f t="shared" ref="C24:N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row>
    <row r="25" spans="1:14" s="16" customFormat="1" ht="12" customHeight="1" x14ac:dyDescent="0.2">
      <c r="A25" s="271" t="s">
        <v>200</v>
      </c>
      <c r="B25" s="195">
        <f t="shared" ref="B25" si="2">B4</f>
        <v>45588</v>
      </c>
      <c r="C25" s="195">
        <f t="shared" ref="C25:N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row>
    <row r="26" spans="1:14" s="16" customFormat="1" ht="12" customHeight="1" x14ac:dyDescent="0.2">
      <c r="A26" s="13" t="s">
        <v>220</v>
      </c>
      <c r="B26" s="273"/>
      <c r="C26" s="273"/>
      <c r="D26" s="273"/>
      <c r="E26" s="273"/>
      <c r="F26" s="273"/>
      <c r="G26" s="273"/>
      <c r="H26" s="273"/>
      <c r="I26" s="273"/>
      <c r="J26" s="273"/>
      <c r="K26" s="273"/>
      <c r="L26" s="273"/>
      <c r="M26" s="273"/>
      <c r="N26" s="273"/>
    </row>
    <row r="27" spans="1:14" s="16" customFormat="1" ht="12" customHeight="1" x14ac:dyDescent="0.2">
      <c r="A27" s="4">
        <v>1</v>
      </c>
      <c r="B27" s="13">
        <f t="shared" ref="B27" si="4">B6*0.9</f>
        <v>8181</v>
      </c>
      <c r="C27" s="13">
        <f t="shared" ref="C27:N27" si="5">C6*0.9</f>
        <v>8910</v>
      </c>
      <c r="D27" s="13">
        <f t="shared" si="5"/>
        <v>11745</v>
      </c>
      <c r="E27" s="13">
        <f t="shared" si="5"/>
        <v>8910</v>
      </c>
      <c r="F27" s="13">
        <f t="shared" si="5"/>
        <v>10530</v>
      </c>
      <c r="G27" s="13">
        <f t="shared" si="5"/>
        <v>11745</v>
      </c>
      <c r="H27" s="13">
        <f t="shared" si="5"/>
        <v>7452</v>
      </c>
      <c r="I27" s="13">
        <f t="shared" si="5"/>
        <v>6237</v>
      </c>
      <c r="J27" s="13">
        <f t="shared" si="5"/>
        <v>5589</v>
      </c>
      <c r="K27" s="13">
        <f t="shared" si="5"/>
        <v>5103</v>
      </c>
      <c r="L27" s="13">
        <f t="shared" si="5"/>
        <v>4941</v>
      </c>
      <c r="M27" s="13">
        <f t="shared" si="5"/>
        <v>5103</v>
      </c>
      <c r="N27" s="13">
        <f t="shared" si="5"/>
        <v>4941</v>
      </c>
    </row>
    <row r="28" spans="1:14" s="16" customFormat="1" ht="12" customHeight="1" x14ac:dyDescent="0.2">
      <c r="A28" s="4">
        <v>2</v>
      </c>
      <c r="B28" s="13">
        <f t="shared" ref="B28" si="6">B7*0.9</f>
        <v>9234</v>
      </c>
      <c r="C28" s="13">
        <f t="shared" ref="C28:N28" si="7">C7*0.9</f>
        <v>9963</v>
      </c>
      <c r="D28" s="13">
        <f t="shared" si="7"/>
        <v>12798</v>
      </c>
      <c r="E28" s="13">
        <f t="shared" si="7"/>
        <v>9963</v>
      </c>
      <c r="F28" s="13">
        <f t="shared" si="7"/>
        <v>11583</v>
      </c>
      <c r="G28" s="13">
        <f t="shared" si="7"/>
        <v>12798</v>
      </c>
      <c r="H28" s="13">
        <f t="shared" si="7"/>
        <v>8505</v>
      </c>
      <c r="I28" s="13">
        <f t="shared" si="7"/>
        <v>7290</v>
      </c>
      <c r="J28" s="13">
        <f t="shared" si="7"/>
        <v>6642</v>
      </c>
      <c r="K28" s="13">
        <f t="shared" si="7"/>
        <v>6156</v>
      </c>
      <c r="L28" s="13">
        <f t="shared" si="7"/>
        <v>5994</v>
      </c>
      <c r="M28" s="13">
        <f t="shared" si="7"/>
        <v>6156</v>
      </c>
      <c r="N28" s="13">
        <f t="shared" si="7"/>
        <v>5994</v>
      </c>
    </row>
    <row r="29" spans="1:14" s="16" customFormat="1" ht="12" customHeight="1" x14ac:dyDescent="0.2">
      <c r="A29" s="13" t="s">
        <v>307</v>
      </c>
      <c r="B29" s="13"/>
      <c r="C29" s="13"/>
      <c r="D29" s="13"/>
      <c r="E29" s="13"/>
      <c r="F29" s="13"/>
      <c r="G29" s="13"/>
      <c r="H29" s="13"/>
      <c r="I29" s="13"/>
      <c r="J29" s="13"/>
      <c r="K29" s="13"/>
      <c r="L29" s="13"/>
      <c r="M29" s="13"/>
      <c r="N29" s="13"/>
    </row>
    <row r="30" spans="1:14" s="16" customFormat="1" ht="12" customHeight="1" x14ac:dyDescent="0.2">
      <c r="A30" s="4">
        <v>1</v>
      </c>
      <c r="B30" s="13">
        <f t="shared" ref="B30" si="8">B9*0.9</f>
        <v>9396</v>
      </c>
      <c r="C30" s="13">
        <f t="shared" ref="C30:N30" si="9">C9*0.9</f>
        <v>10125</v>
      </c>
      <c r="D30" s="13">
        <f t="shared" si="9"/>
        <v>12960</v>
      </c>
      <c r="E30" s="13">
        <f t="shared" si="9"/>
        <v>10125</v>
      </c>
      <c r="F30" s="13">
        <f t="shared" si="9"/>
        <v>11745</v>
      </c>
      <c r="G30" s="13">
        <f t="shared" si="9"/>
        <v>12960</v>
      </c>
      <c r="H30" s="13">
        <f t="shared" si="9"/>
        <v>8667</v>
      </c>
      <c r="I30" s="13">
        <f t="shared" si="9"/>
        <v>7452</v>
      </c>
      <c r="J30" s="13">
        <f t="shared" si="9"/>
        <v>6804</v>
      </c>
      <c r="K30" s="13">
        <f t="shared" si="9"/>
        <v>6318</v>
      </c>
      <c r="L30" s="13">
        <f t="shared" si="9"/>
        <v>6156</v>
      </c>
      <c r="M30" s="13">
        <f t="shared" si="9"/>
        <v>6318</v>
      </c>
      <c r="N30" s="13">
        <f t="shared" si="9"/>
        <v>6156</v>
      </c>
    </row>
    <row r="31" spans="1:14" s="16" customFormat="1" ht="12" customHeight="1" x14ac:dyDescent="0.2">
      <c r="A31" s="4">
        <v>2</v>
      </c>
      <c r="B31" s="13">
        <f t="shared" ref="B31" si="10">B10*0.9</f>
        <v>10449</v>
      </c>
      <c r="C31" s="13">
        <f t="shared" ref="C31:N31" si="11">C10*0.9</f>
        <v>11178</v>
      </c>
      <c r="D31" s="13">
        <f t="shared" si="11"/>
        <v>14013</v>
      </c>
      <c r="E31" s="13">
        <f t="shared" si="11"/>
        <v>11178</v>
      </c>
      <c r="F31" s="13">
        <f t="shared" si="11"/>
        <v>12798</v>
      </c>
      <c r="G31" s="13">
        <f t="shared" si="11"/>
        <v>14013</v>
      </c>
      <c r="H31" s="13">
        <f t="shared" si="11"/>
        <v>9720</v>
      </c>
      <c r="I31" s="13">
        <f t="shared" si="11"/>
        <v>8505</v>
      </c>
      <c r="J31" s="13">
        <f t="shared" si="11"/>
        <v>7857</v>
      </c>
      <c r="K31" s="13">
        <f t="shared" si="11"/>
        <v>7371</v>
      </c>
      <c r="L31" s="13">
        <f t="shared" si="11"/>
        <v>7209</v>
      </c>
      <c r="M31" s="13">
        <f t="shared" si="11"/>
        <v>7371</v>
      </c>
      <c r="N31" s="13">
        <f t="shared" si="11"/>
        <v>7209</v>
      </c>
    </row>
    <row r="32" spans="1:14" s="16" customFormat="1" ht="12" customHeight="1" x14ac:dyDescent="0.2">
      <c r="A32" s="13" t="s">
        <v>326</v>
      </c>
      <c r="B32" s="13"/>
      <c r="C32" s="13"/>
      <c r="D32" s="13"/>
      <c r="E32" s="13"/>
      <c r="F32" s="13"/>
      <c r="G32" s="13"/>
      <c r="H32" s="13"/>
      <c r="I32" s="13"/>
      <c r="J32" s="13"/>
      <c r="K32" s="13"/>
      <c r="L32" s="13"/>
      <c r="M32" s="13"/>
      <c r="N32" s="13"/>
    </row>
    <row r="33" spans="1:14" s="16" customFormat="1" ht="12" customHeight="1" x14ac:dyDescent="0.2">
      <c r="A33" s="4">
        <v>1</v>
      </c>
      <c r="B33" s="13">
        <f t="shared" ref="B33" si="12">B12*0.9</f>
        <v>13446</v>
      </c>
      <c r="C33" s="13">
        <f t="shared" ref="C33:N33" si="13">C12*0.9</f>
        <v>14175</v>
      </c>
      <c r="D33" s="13">
        <f t="shared" si="13"/>
        <v>17010</v>
      </c>
      <c r="E33" s="13">
        <f t="shared" si="13"/>
        <v>14175</v>
      </c>
      <c r="F33" s="13">
        <f t="shared" si="13"/>
        <v>15795</v>
      </c>
      <c r="G33" s="13">
        <f t="shared" si="13"/>
        <v>17010</v>
      </c>
      <c r="H33" s="13">
        <f t="shared" si="13"/>
        <v>12717</v>
      </c>
      <c r="I33" s="13">
        <f t="shared" si="13"/>
        <v>11502</v>
      </c>
      <c r="J33" s="13">
        <f t="shared" si="13"/>
        <v>10854</v>
      </c>
      <c r="K33" s="13">
        <f t="shared" si="13"/>
        <v>10368</v>
      </c>
      <c r="L33" s="13">
        <f t="shared" si="13"/>
        <v>10206</v>
      </c>
      <c r="M33" s="13">
        <f t="shared" si="13"/>
        <v>10368</v>
      </c>
      <c r="N33" s="13">
        <f t="shared" si="13"/>
        <v>10206</v>
      </c>
    </row>
    <row r="34" spans="1:14" s="16" customFormat="1" ht="12" customHeight="1" x14ac:dyDescent="0.2">
      <c r="A34" s="4">
        <v>2</v>
      </c>
      <c r="B34" s="13">
        <f t="shared" ref="B34" si="14">B13*0.9</f>
        <v>14499</v>
      </c>
      <c r="C34" s="13">
        <f t="shared" ref="C34:N34" si="15">C13*0.9</f>
        <v>15228</v>
      </c>
      <c r="D34" s="13">
        <f t="shared" si="15"/>
        <v>18063</v>
      </c>
      <c r="E34" s="13">
        <f t="shared" si="15"/>
        <v>15228</v>
      </c>
      <c r="F34" s="13">
        <f t="shared" si="15"/>
        <v>16848</v>
      </c>
      <c r="G34" s="13">
        <f t="shared" si="15"/>
        <v>18063</v>
      </c>
      <c r="H34" s="13">
        <f t="shared" si="15"/>
        <v>13770</v>
      </c>
      <c r="I34" s="13">
        <f t="shared" si="15"/>
        <v>12555</v>
      </c>
      <c r="J34" s="13">
        <f t="shared" si="15"/>
        <v>11907</v>
      </c>
      <c r="K34" s="13">
        <f t="shared" si="15"/>
        <v>11421</v>
      </c>
      <c r="L34" s="13">
        <f t="shared" si="15"/>
        <v>11259</v>
      </c>
      <c r="M34" s="13">
        <f t="shared" si="15"/>
        <v>11421</v>
      </c>
      <c r="N34" s="13">
        <f t="shared" si="15"/>
        <v>11259</v>
      </c>
    </row>
    <row r="35" spans="1:14" s="16" customFormat="1" ht="12" customHeight="1" x14ac:dyDescent="0.2">
      <c r="A35" s="13" t="s">
        <v>327</v>
      </c>
      <c r="B35" s="13"/>
      <c r="C35" s="13"/>
      <c r="D35" s="13"/>
      <c r="E35" s="13"/>
      <c r="F35" s="13"/>
      <c r="G35" s="13"/>
      <c r="H35" s="13"/>
      <c r="I35" s="13"/>
      <c r="J35" s="13"/>
      <c r="K35" s="13"/>
      <c r="L35" s="13"/>
      <c r="M35" s="13"/>
      <c r="N35" s="13"/>
    </row>
    <row r="36" spans="1:14" s="16" customFormat="1" ht="12" customHeight="1" x14ac:dyDescent="0.2">
      <c r="A36" s="4">
        <v>1</v>
      </c>
      <c r="B36" s="13">
        <f t="shared" ref="B36" si="16">B15*0.9</f>
        <v>15066</v>
      </c>
      <c r="C36" s="13">
        <f t="shared" ref="C36:N36" si="17">C15*0.9</f>
        <v>15795</v>
      </c>
      <c r="D36" s="13">
        <f t="shared" si="17"/>
        <v>18630</v>
      </c>
      <c r="E36" s="13">
        <f t="shared" si="17"/>
        <v>15795</v>
      </c>
      <c r="F36" s="13">
        <f t="shared" si="17"/>
        <v>17415</v>
      </c>
      <c r="G36" s="13">
        <f t="shared" si="17"/>
        <v>18630</v>
      </c>
      <c r="H36" s="13">
        <f t="shared" si="17"/>
        <v>14337</v>
      </c>
      <c r="I36" s="13">
        <f t="shared" si="17"/>
        <v>13122</v>
      </c>
      <c r="J36" s="13">
        <f t="shared" si="17"/>
        <v>12474</v>
      </c>
      <c r="K36" s="13">
        <f t="shared" si="17"/>
        <v>11988</v>
      </c>
      <c r="L36" s="13">
        <f t="shared" si="17"/>
        <v>11826</v>
      </c>
      <c r="M36" s="13">
        <f t="shared" si="17"/>
        <v>11988</v>
      </c>
      <c r="N36" s="13">
        <f t="shared" si="17"/>
        <v>11826</v>
      </c>
    </row>
    <row r="37" spans="1:14" s="16" customFormat="1" ht="12" customHeight="1" x14ac:dyDescent="0.2">
      <c r="A37" s="278">
        <v>2</v>
      </c>
      <c r="B37" s="13">
        <f t="shared" ref="B37" si="18">B16*0.9</f>
        <v>16119</v>
      </c>
      <c r="C37" s="13">
        <f t="shared" ref="C37:N37" si="19">C16*0.9</f>
        <v>16848</v>
      </c>
      <c r="D37" s="13">
        <f t="shared" si="19"/>
        <v>19683</v>
      </c>
      <c r="E37" s="13">
        <f t="shared" si="19"/>
        <v>16848</v>
      </c>
      <c r="F37" s="13">
        <f t="shared" si="19"/>
        <v>18468</v>
      </c>
      <c r="G37" s="13">
        <f t="shared" si="19"/>
        <v>19683</v>
      </c>
      <c r="H37" s="13">
        <f t="shared" si="19"/>
        <v>15390</v>
      </c>
      <c r="I37" s="13">
        <f t="shared" si="19"/>
        <v>14175</v>
      </c>
      <c r="J37" s="13">
        <f t="shared" si="19"/>
        <v>13527</v>
      </c>
      <c r="K37" s="13">
        <f t="shared" si="19"/>
        <v>13041</v>
      </c>
      <c r="L37" s="13">
        <f t="shared" si="19"/>
        <v>12879</v>
      </c>
      <c r="M37" s="13">
        <f t="shared" si="19"/>
        <v>13041</v>
      </c>
      <c r="N37" s="13">
        <f t="shared" si="19"/>
        <v>12879</v>
      </c>
    </row>
    <row r="38" spans="1:14" s="16" customFormat="1" ht="12" customHeight="1" x14ac:dyDescent="0.2">
      <c r="A38" s="279" t="s">
        <v>377</v>
      </c>
      <c r="B38" s="13"/>
      <c r="C38" s="13"/>
      <c r="D38" s="13"/>
      <c r="E38" s="13"/>
      <c r="F38" s="13"/>
      <c r="G38" s="13"/>
      <c r="H38" s="13"/>
      <c r="I38" s="13"/>
      <c r="J38" s="13"/>
      <c r="K38" s="13"/>
      <c r="L38" s="13"/>
      <c r="M38" s="13"/>
      <c r="N38" s="13"/>
    </row>
    <row r="39" spans="1:14" s="16" customFormat="1" ht="12" customHeight="1" x14ac:dyDescent="0.2">
      <c r="A39" s="4">
        <v>1</v>
      </c>
      <c r="B39" s="13">
        <f t="shared" ref="B39" si="20">B18*0.9</f>
        <v>20331</v>
      </c>
      <c r="C39" s="13">
        <f t="shared" ref="C39:N39" si="21">C18*0.9</f>
        <v>21060</v>
      </c>
      <c r="D39" s="13">
        <f t="shared" si="21"/>
        <v>23895</v>
      </c>
      <c r="E39" s="13">
        <f t="shared" si="21"/>
        <v>21060</v>
      </c>
      <c r="F39" s="13">
        <f t="shared" si="21"/>
        <v>22680</v>
      </c>
      <c r="G39" s="13">
        <f t="shared" si="21"/>
        <v>23895</v>
      </c>
      <c r="H39" s="13">
        <f t="shared" si="21"/>
        <v>19602</v>
      </c>
      <c r="I39" s="13">
        <f t="shared" si="21"/>
        <v>18387</v>
      </c>
      <c r="J39" s="13">
        <f t="shared" si="21"/>
        <v>17739</v>
      </c>
      <c r="K39" s="13">
        <f t="shared" si="21"/>
        <v>17253</v>
      </c>
      <c r="L39" s="13">
        <f t="shared" si="21"/>
        <v>17091</v>
      </c>
      <c r="M39" s="13">
        <f t="shared" si="21"/>
        <v>17253</v>
      </c>
      <c r="N39" s="13">
        <f t="shared" si="21"/>
        <v>17091</v>
      </c>
    </row>
    <row r="40" spans="1:14" s="16" customFormat="1" ht="12" customHeight="1" x14ac:dyDescent="0.2">
      <c r="A40" s="278">
        <v>2</v>
      </c>
      <c r="B40" s="13">
        <f t="shared" ref="B40" si="22">B19*0.9</f>
        <v>21384</v>
      </c>
      <c r="C40" s="13">
        <f t="shared" ref="C40:N40" si="23">C19*0.9</f>
        <v>22113</v>
      </c>
      <c r="D40" s="13">
        <f t="shared" si="23"/>
        <v>24948</v>
      </c>
      <c r="E40" s="13">
        <f t="shared" si="23"/>
        <v>22113</v>
      </c>
      <c r="F40" s="13">
        <f t="shared" si="23"/>
        <v>23733</v>
      </c>
      <c r="G40" s="13">
        <f t="shared" si="23"/>
        <v>24948</v>
      </c>
      <c r="H40" s="13">
        <f t="shared" si="23"/>
        <v>20655</v>
      </c>
      <c r="I40" s="13">
        <f t="shared" si="23"/>
        <v>19440</v>
      </c>
      <c r="J40" s="13">
        <f t="shared" si="23"/>
        <v>18792</v>
      </c>
      <c r="K40" s="13">
        <f t="shared" si="23"/>
        <v>18306</v>
      </c>
      <c r="L40" s="13">
        <f t="shared" si="23"/>
        <v>18144</v>
      </c>
      <c r="M40" s="13">
        <f t="shared" si="23"/>
        <v>18306</v>
      </c>
      <c r="N40" s="13">
        <f t="shared" si="23"/>
        <v>18144</v>
      </c>
    </row>
    <row r="41" spans="1:14" s="16" customFormat="1" ht="12" customHeight="1" x14ac:dyDescent="0.2">
      <c r="A41" s="278">
        <v>3</v>
      </c>
      <c r="B41" s="13">
        <f t="shared" ref="B41" si="24">B20*0.9</f>
        <v>22437</v>
      </c>
      <c r="C41" s="13">
        <f t="shared" ref="C41:N41" si="25">C20*0.9</f>
        <v>23166</v>
      </c>
      <c r="D41" s="13">
        <f t="shared" si="25"/>
        <v>26001</v>
      </c>
      <c r="E41" s="13">
        <f t="shared" si="25"/>
        <v>23166</v>
      </c>
      <c r="F41" s="13">
        <f t="shared" si="25"/>
        <v>24786</v>
      </c>
      <c r="G41" s="13">
        <f t="shared" si="25"/>
        <v>26001</v>
      </c>
      <c r="H41" s="13">
        <f t="shared" si="25"/>
        <v>21708</v>
      </c>
      <c r="I41" s="13">
        <f t="shared" si="25"/>
        <v>20493</v>
      </c>
      <c r="J41" s="13">
        <f t="shared" si="25"/>
        <v>19845</v>
      </c>
      <c r="K41" s="13">
        <f t="shared" si="25"/>
        <v>19359</v>
      </c>
      <c r="L41" s="13">
        <f t="shared" si="25"/>
        <v>19197</v>
      </c>
      <c r="M41" s="13">
        <f t="shared" si="25"/>
        <v>19359</v>
      </c>
      <c r="N41" s="13">
        <f t="shared" si="25"/>
        <v>19197</v>
      </c>
    </row>
    <row r="42" spans="1:14" s="16" customFormat="1" ht="12" customHeight="1" x14ac:dyDescent="0.2">
      <c r="A42" s="278">
        <v>4</v>
      </c>
      <c r="B42" s="13">
        <f t="shared" ref="B42" si="26">B21*0.9</f>
        <v>23490</v>
      </c>
      <c r="C42" s="13">
        <f t="shared" ref="C42:N42" si="27">C21*0.9</f>
        <v>24219</v>
      </c>
      <c r="D42" s="13">
        <f t="shared" si="27"/>
        <v>27054</v>
      </c>
      <c r="E42" s="13">
        <f t="shared" si="27"/>
        <v>24219</v>
      </c>
      <c r="F42" s="13">
        <f t="shared" si="27"/>
        <v>25839</v>
      </c>
      <c r="G42" s="13">
        <f t="shared" si="27"/>
        <v>27054</v>
      </c>
      <c r="H42" s="13">
        <f t="shared" si="27"/>
        <v>22761</v>
      </c>
      <c r="I42" s="13">
        <f t="shared" si="27"/>
        <v>21546</v>
      </c>
      <c r="J42" s="13">
        <f t="shared" si="27"/>
        <v>20898</v>
      </c>
      <c r="K42" s="13">
        <f t="shared" si="27"/>
        <v>20412</v>
      </c>
      <c r="L42" s="13">
        <f t="shared" si="27"/>
        <v>20250</v>
      </c>
      <c r="M42" s="13">
        <f t="shared" si="27"/>
        <v>20412</v>
      </c>
      <c r="N42" s="13">
        <f t="shared" si="27"/>
        <v>20250</v>
      </c>
    </row>
    <row r="43" spans="1:14" s="16" customFormat="1" ht="165" x14ac:dyDescent="0.2">
      <c r="A43" s="304" t="s">
        <v>409</v>
      </c>
    </row>
    <row r="44" spans="1:14" s="16" customFormat="1" ht="12" customHeight="1" thickBot="1" x14ac:dyDescent="0.25">
      <c r="A44" s="211" t="s">
        <v>73</v>
      </c>
    </row>
    <row r="45" spans="1:14" s="14" customFormat="1" ht="12.75" thickBot="1" x14ac:dyDescent="0.25">
      <c r="A45" s="300" t="s">
        <v>433</v>
      </c>
    </row>
    <row r="46" spans="1:14" s="14" customFormat="1" ht="12" x14ac:dyDescent="0.2">
      <c r="A46" s="213" t="s">
        <v>434</v>
      </c>
    </row>
    <row r="47" spans="1:14" s="14" customFormat="1" ht="12.75" customHeight="1" x14ac:dyDescent="0.2">
      <c r="A47" s="155"/>
    </row>
    <row r="48" spans="1:14"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38.25" x14ac:dyDescent="0.25">
      <c r="A56" s="301" t="s">
        <v>429</v>
      </c>
    </row>
    <row r="57" spans="1:1" s="8" customFormat="1" ht="25.5" x14ac:dyDescent="0.25">
      <c r="A57" s="301" t="s">
        <v>430</v>
      </c>
    </row>
    <row r="58" spans="1:1" s="8" customFormat="1" ht="25.5" x14ac:dyDescent="0.25">
      <c r="A58" s="301" t="s">
        <v>431</v>
      </c>
    </row>
    <row r="59" spans="1:1" s="8" customFormat="1" ht="51" x14ac:dyDescent="0.25">
      <c r="A59" s="301" t="s">
        <v>410</v>
      </c>
    </row>
    <row r="60" spans="1:1" s="8" customFormat="1" ht="51" x14ac:dyDescent="0.25">
      <c r="A60" s="301" t="s">
        <v>432</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72"/>
  <sheetViews>
    <sheetView zoomScaleNormal="100" workbookViewId="0">
      <selection activeCell="Z32" activeCellId="1" sqref="A26:A29 Z32"/>
    </sheetView>
  </sheetViews>
  <sheetFormatPr defaultColWidth="9.140625" defaultRowHeight="15" x14ac:dyDescent="0.25"/>
  <cols>
    <col min="1" max="1" width="68.85546875" style="2" bestFit="1" customWidth="1"/>
    <col min="2" max="7" width="10.42578125" style="1" bestFit="1" customWidth="1"/>
    <col min="8" max="8" width="9.140625" style="1"/>
    <col min="9" max="9" width="10.42578125" style="1" bestFit="1" customWidth="1"/>
    <col min="10" max="10" width="9.140625" style="1"/>
    <col min="11" max="14" width="10.42578125" style="1" bestFit="1" customWidth="1"/>
    <col min="15" max="16384" width="9.140625" style="1"/>
  </cols>
  <sheetData>
    <row r="1" spans="1:14" s="2" customFormat="1" ht="12.75" x14ac:dyDescent="0.2">
      <c r="A1" s="9" t="s">
        <v>301</v>
      </c>
    </row>
    <row r="2" spans="1:14" s="2" customFormat="1" ht="12.75" x14ac:dyDescent="0.2">
      <c r="A2" s="210" t="s">
        <v>412</v>
      </c>
    </row>
    <row r="3" spans="1:14" s="8" customFormat="1" x14ac:dyDescent="0.25">
      <c r="A3" s="259" t="s">
        <v>59</v>
      </c>
      <c r="B3" s="195">
        <f>'Каникулы в горах|comiss'!B3</f>
        <v>45588</v>
      </c>
      <c r="C3" s="195">
        <f>'Каникулы в горах|comiss'!C3</f>
        <v>45589</v>
      </c>
      <c r="D3" s="195">
        <f>'Каникулы в горах|comiss'!D3</f>
        <v>45591</v>
      </c>
      <c r="E3" s="195">
        <f>'Каникулы в горах|comiss'!E3</f>
        <v>45592</v>
      </c>
      <c r="F3" s="195">
        <f>'Каникулы в горах|comiss'!F3</f>
        <v>45595</v>
      </c>
      <c r="G3" s="195">
        <f>'Каникулы в горах|comiss'!G3</f>
        <v>45596</v>
      </c>
      <c r="H3" s="195">
        <f>'Каникулы в горах|comiss'!H3</f>
        <v>45597</v>
      </c>
      <c r="I3" s="113">
        <f>'Каникулы в горах|comiss'!I3</f>
        <v>45599</v>
      </c>
      <c r="J3" s="113">
        <f>'Каникулы в горах|comiss'!J3</f>
        <v>45600</v>
      </c>
      <c r="K3" s="195">
        <f>'Каникулы в горах|comiss'!K3</f>
        <v>45601</v>
      </c>
      <c r="L3" s="113">
        <f>'Каникулы в горах|comiss'!L3</f>
        <v>45604</v>
      </c>
      <c r="M3" s="195">
        <f>'Каникулы в горах|comiss'!M3</f>
        <v>45616</v>
      </c>
      <c r="N3" s="113">
        <f>'Каникулы в горах|comiss'!N3</f>
        <v>45618</v>
      </c>
    </row>
    <row r="4" spans="1:14" s="8" customFormat="1" x14ac:dyDescent="0.25">
      <c r="A4" s="259"/>
      <c r="B4" s="195">
        <f>'Каникулы в горах|comiss'!B4</f>
        <v>45588</v>
      </c>
      <c r="C4" s="195">
        <f>'Каникулы в горах|comiss'!C4</f>
        <v>45590</v>
      </c>
      <c r="D4" s="195">
        <f>'Каникулы в горах|comiss'!D4</f>
        <v>45591</v>
      </c>
      <c r="E4" s="195">
        <f>'Каникулы в горах|comiss'!E4</f>
        <v>45594</v>
      </c>
      <c r="F4" s="195">
        <f>'Каникулы в горах|comiss'!F4</f>
        <v>45595</v>
      </c>
      <c r="G4" s="195">
        <f>'Каникулы в горах|comiss'!G4</f>
        <v>45596</v>
      </c>
      <c r="H4" s="195">
        <f>'Каникулы в горах|comiss'!H4</f>
        <v>45598</v>
      </c>
      <c r="I4" s="113">
        <f>'Каникулы в горах|comiss'!I4</f>
        <v>45599</v>
      </c>
      <c r="J4" s="113">
        <f>'Каникулы в горах|comiss'!J4</f>
        <v>45600</v>
      </c>
      <c r="K4" s="195">
        <f>'Каникулы в горах|comiss'!K4</f>
        <v>45603</v>
      </c>
      <c r="L4" s="113">
        <f>'Каникулы в горах|comiss'!L4</f>
        <v>45615</v>
      </c>
      <c r="M4" s="195">
        <f>'Каникулы в горах|comiss'!M4</f>
        <v>45617</v>
      </c>
      <c r="N4" s="113">
        <f>'Каникулы в горах|comiss'!N4</f>
        <v>45626</v>
      </c>
    </row>
    <row r="5" spans="1:14" s="15" customFormat="1" ht="12" customHeight="1" x14ac:dyDescent="0.2">
      <c r="A5" s="13" t="s">
        <v>220</v>
      </c>
      <c r="B5" s="10"/>
      <c r="C5" s="10"/>
      <c r="D5" s="10"/>
      <c r="E5" s="10"/>
      <c r="F5" s="10"/>
      <c r="G5" s="10"/>
      <c r="H5" s="10"/>
      <c r="I5" s="10"/>
      <c r="J5" s="10"/>
      <c r="K5" s="10"/>
      <c r="L5" s="10"/>
      <c r="M5" s="10"/>
      <c r="N5" s="10"/>
    </row>
    <row r="6" spans="1:14" s="16" customFormat="1" ht="12" customHeight="1" x14ac:dyDescent="0.2">
      <c r="A6" s="4">
        <v>1</v>
      </c>
      <c r="B6" s="13">
        <f>'Каникулы в горах|comiss'!B6</f>
        <v>9090</v>
      </c>
      <c r="C6" s="13">
        <f>'Каникулы в горах|comiss'!C6</f>
        <v>9900</v>
      </c>
      <c r="D6" s="13">
        <f>'Каникулы в горах|comiss'!D6</f>
        <v>13050</v>
      </c>
      <c r="E6" s="13">
        <f>'Каникулы в горах|comiss'!E6</f>
        <v>9900</v>
      </c>
      <c r="F6" s="13">
        <f>'Каникулы в горах|comiss'!F6</f>
        <v>11700</v>
      </c>
      <c r="G6" s="13">
        <f>'Каникулы в горах|comiss'!G6</f>
        <v>13050</v>
      </c>
      <c r="H6" s="13">
        <f>'Каникулы в горах|comiss'!H6</f>
        <v>8280</v>
      </c>
      <c r="I6" s="13">
        <f>'Каникулы в горах|comiss'!I6</f>
        <v>6930</v>
      </c>
      <c r="J6" s="13">
        <f>'Каникулы в горах|comiss'!J6</f>
        <v>6210</v>
      </c>
      <c r="K6" s="13">
        <f>'Каникулы в горах|comiss'!K6</f>
        <v>5670</v>
      </c>
      <c r="L6" s="13">
        <f>'Каникулы в горах|comiss'!L6</f>
        <v>5490</v>
      </c>
      <c r="M6" s="13">
        <f>'Каникулы в горах|comiss'!M6</f>
        <v>5670</v>
      </c>
      <c r="N6" s="13">
        <f>'Каникулы в горах|comiss'!N6</f>
        <v>5490</v>
      </c>
    </row>
    <row r="7" spans="1:14" s="16" customFormat="1" ht="12" customHeight="1" x14ac:dyDescent="0.2">
      <c r="A7" s="4">
        <v>2</v>
      </c>
      <c r="B7" s="13">
        <f>'Каникулы в горах|comiss'!B7</f>
        <v>10260</v>
      </c>
      <c r="C7" s="13">
        <f>'Каникулы в горах|comiss'!C7</f>
        <v>11070</v>
      </c>
      <c r="D7" s="13">
        <f>'Каникулы в горах|comiss'!D7</f>
        <v>14220</v>
      </c>
      <c r="E7" s="13">
        <f>'Каникулы в горах|comiss'!E7</f>
        <v>11070</v>
      </c>
      <c r="F7" s="13">
        <f>'Каникулы в горах|comiss'!F7</f>
        <v>12870</v>
      </c>
      <c r="G7" s="13">
        <f>'Каникулы в горах|comiss'!G7</f>
        <v>14220</v>
      </c>
      <c r="H7" s="13">
        <f>'Каникулы в горах|comiss'!H7</f>
        <v>9450</v>
      </c>
      <c r="I7" s="13">
        <f>'Каникулы в горах|comiss'!I7</f>
        <v>8100</v>
      </c>
      <c r="J7" s="13">
        <f>'Каникулы в горах|comiss'!J7</f>
        <v>7380</v>
      </c>
      <c r="K7" s="13">
        <f>'Каникулы в горах|comiss'!K7</f>
        <v>6840</v>
      </c>
      <c r="L7" s="13">
        <f>'Каникулы в горах|comiss'!L7</f>
        <v>6660</v>
      </c>
      <c r="M7" s="13">
        <f>'Каникулы в горах|comiss'!M7</f>
        <v>6840</v>
      </c>
      <c r="N7" s="13">
        <f>'Каникулы в горах|comiss'!N7</f>
        <v>6660</v>
      </c>
    </row>
    <row r="8" spans="1:14" s="15" customFormat="1" ht="12" customHeight="1" x14ac:dyDescent="0.2">
      <c r="A8" s="13" t="s">
        <v>307</v>
      </c>
      <c r="B8" s="13"/>
      <c r="C8" s="13"/>
      <c r="D8" s="13"/>
      <c r="E8" s="13"/>
      <c r="F8" s="13"/>
      <c r="G8" s="13"/>
      <c r="H8" s="13"/>
      <c r="I8" s="13"/>
      <c r="J8" s="13"/>
      <c r="K8" s="13"/>
      <c r="L8" s="13"/>
      <c r="M8" s="13"/>
      <c r="N8" s="13"/>
    </row>
    <row r="9" spans="1:14" s="16" customFormat="1" ht="12" customHeight="1" x14ac:dyDescent="0.2">
      <c r="A9" s="4">
        <v>1</v>
      </c>
      <c r="B9" s="13">
        <f>'Каникулы в горах|comiss'!B9</f>
        <v>10440</v>
      </c>
      <c r="C9" s="13">
        <f>'Каникулы в горах|comiss'!C9</f>
        <v>11250</v>
      </c>
      <c r="D9" s="13">
        <f>'Каникулы в горах|comiss'!D9</f>
        <v>14400</v>
      </c>
      <c r="E9" s="13">
        <f>'Каникулы в горах|comiss'!E9</f>
        <v>11250</v>
      </c>
      <c r="F9" s="13">
        <f>'Каникулы в горах|comiss'!F9</f>
        <v>13050</v>
      </c>
      <c r="G9" s="13">
        <f>'Каникулы в горах|comiss'!G9</f>
        <v>14400</v>
      </c>
      <c r="H9" s="13">
        <f>'Каникулы в горах|comiss'!H9</f>
        <v>9630</v>
      </c>
      <c r="I9" s="13">
        <f>'Каникулы в горах|comiss'!I9</f>
        <v>8280</v>
      </c>
      <c r="J9" s="13">
        <f>'Каникулы в горах|comiss'!J9</f>
        <v>7560</v>
      </c>
      <c r="K9" s="13">
        <f>'Каникулы в горах|comiss'!K9</f>
        <v>7020</v>
      </c>
      <c r="L9" s="13">
        <f>'Каникулы в горах|comiss'!L9</f>
        <v>6840</v>
      </c>
      <c r="M9" s="13">
        <f>'Каникулы в горах|comiss'!M9</f>
        <v>7020</v>
      </c>
      <c r="N9" s="13">
        <f>'Каникулы в горах|comiss'!N9</f>
        <v>6840</v>
      </c>
    </row>
    <row r="10" spans="1:14" s="16" customFormat="1" ht="12" customHeight="1" x14ac:dyDescent="0.2">
      <c r="A10" s="4">
        <v>2</v>
      </c>
      <c r="B10" s="13">
        <f>'Каникулы в горах|comiss'!B10</f>
        <v>11610</v>
      </c>
      <c r="C10" s="13">
        <f>'Каникулы в горах|comiss'!C10</f>
        <v>12420</v>
      </c>
      <c r="D10" s="13">
        <f>'Каникулы в горах|comiss'!D10</f>
        <v>15570</v>
      </c>
      <c r="E10" s="13">
        <f>'Каникулы в горах|comiss'!E10</f>
        <v>12420</v>
      </c>
      <c r="F10" s="13">
        <f>'Каникулы в горах|comiss'!F10</f>
        <v>14220</v>
      </c>
      <c r="G10" s="13">
        <f>'Каникулы в горах|comiss'!G10</f>
        <v>15570</v>
      </c>
      <c r="H10" s="13">
        <f>'Каникулы в горах|comiss'!H10</f>
        <v>10800</v>
      </c>
      <c r="I10" s="13">
        <f>'Каникулы в горах|comiss'!I10</f>
        <v>9450</v>
      </c>
      <c r="J10" s="13">
        <f>'Каникулы в горах|comiss'!J10</f>
        <v>8730</v>
      </c>
      <c r="K10" s="13">
        <f>'Каникулы в горах|comiss'!K10</f>
        <v>8190</v>
      </c>
      <c r="L10" s="13">
        <f>'Каникулы в горах|comiss'!L10</f>
        <v>8010</v>
      </c>
      <c r="M10" s="13">
        <f>'Каникулы в горах|comiss'!M10</f>
        <v>8190</v>
      </c>
      <c r="N10" s="13">
        <f>'Каникулы в горах|comiss'!N10</f>
        <v>8010</v>
      </c>
    </row>
    <row r="11" spans="1:14" s="15" customFormat="1" ht="12" customHeight="1" x14ac:dyDescent="0.2">
      <c r="A11" s="13" t="s">
        <v>326</v>
      </c>
      <c r="B11" s="13"/>
      <c r="C11" s="13"/>
      <c r="D11" s="13"/>
      <c r="E11" s="13"/>
      <c r="F11" s="13"/>
      <c r="G11" s="13"/>
      <c r="H11" s="13"/>
      <c r="I11" s="13"/>
      <c r="J11" s="13"/>
      <c r="K11" s="13"/>
      <c r="L11" s="13"/>
      <c r="M11" s="13"/>
      <c r="N11" s="13"/>
    </row>
    <row r="12" spans="1:14" s="16" customFormat="1" ht="12" customHeight="1" x14ac:dyDescent="0.2">
      <c r="A12" s="4">
        <v>1</v>
      </c>
      <c r="B12" s="13">
        <f>'Каникулы в горах|comiss'!B12</f>
        <v>14940</v>
      </c>
      <c r="C12" s="13">
        <f>'Каникулы в горах|comiss'!C12</f>
        <v>15750</v>
      </c>
      <c r="D12" s="13">
        <f>'Каникулы в горах|comiss'!D12</f>
        <v>18900</v>
      </c>
      <c r="E12" s="13">
        <f>'Каникулы в горах|comiss'!E12</f>
        <v>15750</v>
      </c>
      <c r="F12" s="13">
        <f>'Каникулы в горах|comiss'!F12</f>
        <v>17550</v>
      </c>
      <c r="G12" s="13">
        <f>'Каникулы в горах|comiss'!G12</f>
        <v>18900</v>
      </c>
      <c r="H12" s="13">
        <f>'Каникулы в горах|comiss'!H12</f>
        <v>14130</v>
      </c>
      <c r="I12" s="13">
        <f>'Каникулы в горах|comiss'!I12</f>
        <v>12780</v>
      </c>
      <c r="J12" s="13">
        <f>'Каникулы в горах|comiss'!J12</f>
        <v>12060</v>
      </c>
      <c r="K12" s="13">
        <f>'Каникулы в горах|comiss'!K12</f>
        <v>11520</v>
      </c>
      <c r="L12" s="13">
        <f>'Каникулы в горах|comiss'!L12</f>
        <v>11340</v>
      </c>
      <c r="M12" s="13">
        <f>'Каникулы в горах|comiss'!M12</f>
        <v>11520</v>
      </c>
      <c r="N12" s="13">
        <f>'Каникулы в горах|comiss'!N12</f>
        <v>11340</v>
      </c>
    </row>
    <row r="13" spans="1:14" s="16" customFormat="1" ht="12" customHeight="1" x14ac:dyDescent="0.2">
      <c r="A13" s="4">
        <v>2</v>
      </c>
      <c r="B13" s="13">
        <f>'Каникулы в горах|comiss'!B13</f>
        <v>16110</v>
      </c>
      <c r="C13" s="13">
        <f>'Каникулы в горах|comiss'!C13</f>
        <v>16920</v>
      </c>
      <c r="D13" s="13">
        <f>'Каникулы в горах|comiss'!D13</f>
        <v>20070</v>
      </c>
      <c r="E13" s="13">
        <f>'Каникулы в горах|comiss'!E13</f>
        <v>16920</v>
      </c>
      <c r="F13" s="13">
        <f>'Каникулы в горах|comiss'!F13</f>
        <v>18720</v>
      </c>
      <c r="G13" s="13">
        <f>'Каникулы в горах|comiss'!G13</f>
        <v>20070</v>
      </c>
      <c r="H13" s="13">
        <f>'Каникулы в горах|comiss'!H13</f>
        <v>15300</v>
      </c>
      <c r="I13" s="13">
        <f>'Каникулы в горах|comiss'!I13</f>
        <v>13950</v>
      </c>
      <c r="J13" s="13">
        <f>'Каникулы в горах|comiss'!J13</f>
        <v>13230</v>
      </c>
      <c r="K13" s="13">
        <f>'Каникулы в горах|comiss'!K13</f>
        <v>12690</v>
      </c>
      <c r="L13" s="13">
        <f>'Каникулы в горах|comiss'!L13</f>
        <v>12510</v>
      </c>
      <c r="M13" s="13">
        <f>'Каникулы в горах|comiss'!M13</f>
        <v>12690</v>
      </c>
      <c r="N13" s="13">
        <f>'Каникулы в горах|comiss'!N13</f>
        <v>12510</v>
      </c>
    </row>
    <row r="14" spans="1:14" s="15" customFormat="1" ht="12" customHeight="1" x14ac:dyDescent="0.2">
      <c r="A14" s="13" t="s">
        <v>327</v>
      </c>
      <c r="B14" s="13"/>
      <c r="C14" s="13"/>
      <c r="D14" s="13"/>
      <c r="E14" s="13"/>
      <c r="F14" s="13"/>
      <c r="G14" s="13"/>
      <c r="H14" s="13"/>
      <c r="I14" s="13"/>
      <c r="J14" s="13"/>
      <c r="K14" s="13"/>
      <c r="L14" s="13"/>
      <c r="M14" s="13"/>
      <c r="N14" s="13"/>
    </row>
    <row r="15" spans="1:14" s="16" customFormat="1" ht="12" customHeight="1" x14ac:dyDescent="0.2">
      <c r="A15" s="4">
        <v>1</v>
      </c>
      <c r="B15" s="13">
        <f>'Каникулы в горах|comiss'!B15</f>
        <v>16740</v>
      </c>
      <c r="C15" s="13">
        <f>'Каникулы в горах|comiss'!C15</f>
        <v>17550</v>
      </c>
      <c r="D15" s="13">
        <f>'Каникулы в горах|comiss'!D15</f>
        <v>20700</v>
      </c>
      <c r="E15" s="13">
        <f>'Каникулы в горах|comiss'!E15</f>
        <v>17550</v>
      </c>
      <c r="F15" s="13">
        <f>'Каникулы в горах|comiss'!F15</f>
        <v>19350</v>
      </c>
      <c r="G15" s="13">
        <f>'Каникулы в горах|comiss'!G15</f>
        <v>20700</v>
      </c>
      <c r="H15" s="13">
        <f>'Каникулы в горах|comiss'!H15</f>
        <v>15930</v>
      </c>
      <c r="I15" s="13">
        <f>'Каникулы в горах|comiss'!I15</f>
        <v>14580</v>
      </c>
      <c r="J15" s="13">
        <f>'Каникулы в горах|comiss'!J15</f>
        <v>13860</v>
      </c>
      <c r="K15" s="13">
        <f>'Каникулы в горах|comiss'!K15</f>
        <v>13320</v>
      </c>
      <c r="L15" s="13">
        <f>'Каникулы в горах|comiss'!L15</f>
        <v>13140</v>
      </c>
      <c r="M15" s="13">
        <f>'Каникулы в горах|comiss'!M15</f>
        <v>13320</v>
      </c>
      <c r="N15" s="13">
        <f>'Каникулы в горах|comiss'!N15</f>
        <v>13140</v>
      </c>
    </row>
    <row r="16" spans="1:14" s="16" customFormat="1" ht="12" customHeight="1" x14ac:dyDescent="0.2">
      <c r="A16" s="278">
        <v>2</v>
      </c>
      <c r="B16" s="13">
        <f>'Каникулы в горах|comiss'!B16</f>
        <v>17910</v>
      </c>
      <c r="C16" s="13">
        <f>'Каникулы в горах|comiss'!C16</f>
        <v>18720</v>
      </c>
      <c r="D16" s="13">
        <f>'Каникулы в горах|comiss'!D16</f>
        <v>21870</v>
      </c>
      <c r="E16" s="13">
        <f>'Каникулы в горах|comiss'!E16</f>
        <v>18720</v>
      </c>
      <c r="F16" s="13">
        <f>'Каникулы в горах|comiss'!F16</f>
        <v>20520</v>
      </c>
      <c r="G16" s="13">
        <f>'Каникулы в горах|comiss'!G16</f>
        <v>21870</v>
      </c>
      <c r="H16" s="13">
        <f>'Каникулы в горах|comiss'!H16</f>
        <v>17100</v>
      </c>
      <c r="I16" s="13">
        <f>'Каникулы в горах|comiss'!I16</f>
        <v>15750</v>
      </c>
      <c r="J16" s="13">
        <f>'Каникулы в горах|comiss'!J16</f>
        <v>15030</v>
      </c>
      <c r="K16" s="13">
        <f>'Каникулы в горах|comiss'!K16</f>
        <v>14490</v>
      </c>
      <c r="L16" s="13">
        <f>'Каникулы в горах|comiss'!L16</f>
        <v>14310</v>
      </c>
      <c r="M16" s="13">
        <f>'Каникулы в горах|comiss'!M16</f>
        <v>14490</v>
      </c>
      <c r="N16" s="13">
        <f>'Каникулы в горах|comiss'!N16</f>
        <v>14310</v>
      </c>
    </row>
    <row r="17" spans="1:14" s="16" customFormat="1" ht="12" customHeight="1" x14ac:dyDescent="0.2">
      <c r="A17" s="279" t="s">
        <v>377</v>
      </c>
      <c r="B17" s="13"/>
      <c r="C17" s="13"/>
      <c r="D17" s="13"/>
      <c r="E17" s="13"/>
      <c r="F17" s="13"/>
      <c r="G17" s="13"/>
      <c r="H17" s="13"/>
      <c r="I17" s="13"/>
      <c r="J17" s="13"/>
      <c r="K17" s="13"/>
      <c r="L17" s="13"/>
      <c r="M17" s="13"/>
      <c r="N17" s="13"/>
    </row>
    <row r="18" spans="1:14" s="16" customFormat="1" ht="12" customHeight="1" x14ac:dyDescent="0.2">
      <c r="A18" s="4">
        <v>1</v>
      </c>
      <c r="B18" s="13">
        <f>'Каникулы в горах|comiss'!B18</f>
        <v>22590</v>
      </c>
      <c r="C18" s="13">
        <f>'Каникулы в горах|comiss'!C18</f>
        <v>23400</v>
      </c>
      <c r="D18" s="13">
        <f>'Каникулы в горах|comiss'!D18</f>
        <v>26550</v>
      </c>
      <c r="E18" s="13">
        <f>'Каникулы в горах|comiss'!E18</f>
        <v>23400</v>
      </c>
      <c r="F18" s="13">
        <f>'Каникулы в горах|comiss'!F18</f>
        <v>25200</v>
      </c>
      <c r="G18" s="13">
        <f>'Каникулы в горах|comiss'!G18</f>
        <v>26550</v>
      </c>
      <c r="H18" s="13">
        <f>'Каникулы в горах|comiss'!H18</f>
        <v>21780</v>
      </c>
      <c r="I18" s="13">
        <f>'Каникулы в горах|comiss'!I18</f>
        <v>20430</v>
      </c>
      <c r="J18" s="13">
        <f>'Каникулы в горах|comiss'!J18</f>
        <v>19710</v>
      </c>
      <c r="K18" s="13">
        <f>'Каникулы в горах|comiss'!K18</f>
        <v>19170</v>
      </c>
      <c r="L18" s="13">
        <f>'Каникулы в горах|comiss'!L18</f>
        <v>18990</v>
      </c>
      <c r="M18" s="13">
        <f>'Каникулы в горах|comiss'!M18</f>
        <v>19170</v>
      </c>
      <c r="N18" s="13">
        <f>'Каникулы в горах|comiss'!N18</f>
        <v>18990</v>
      </c>
    </row>
    <row r="19" spans="1:14" s="16" customFormat="1" ht="12" customHeight="1" x14ac:dyDescent="0.2">
      <c r="A19" s="278">
        <v>2</v>
      </c>
      <c r="B19" s="13">
        <f>'Каникулы в горах|comiss'!B19</f>
        <v>23760</v>
      </c>
      <c r="C19" s="13">
        <f>'Каникулы в горах|comiss'!C19</f>
        <v>24570</v>
      </c>
      <c r="D19" s="13">
        <f>'Каникулы в горах|comiss'!D19</f>
        <v>27720</v>
      </c>
      <c r="E19" s="13">
        <f>'Каникулы в горах|comiss'!E19</f>
        <v>24570</v>
      </c>
      <c r="F19" s="13">
        <f>'Каникулы в горах|comiss'!F19</f>
        <v>26370</v>
      </c>
      <c r="G19" s="13">
        <f>'Каникулы в горах|comiss'!G19</f>
        <v>27720</v>
      </c>
      <c r="H19" s="13">
        <f>'Каникулы в горах|comiss'!H19</f>
        <v>22950</v>
      </c>
      <c r="I19" s="13">
        <f>'Каникулы в горах|comiss'!I19</f>
        <v>21600</v>
      </c>
      <c r="J19" s="13">
        <f>'Каникулы в горах|comiss'!J19</f>
        <v>20880</v>
      </c>
      <c r="K19" s="13">
        <f>'Каникулы в горах|comiss'!K19</f>
        <v>20340</v>
      </c>
      <c r="L19" s="13">
        <f>'Каникулы в горах|comiss'!L19</f>
        <v>20160</v>
      </c>
      <c r="M19" s="13">
        <f>'Каникулы в горах|comiss'!M19</f>
        <v>20340</v>
      </c>
      <c r="N19" s="13">
        <f>'Каникулы в горах|comiss'!N19</f>
        <v>20160</v>
      </c>
    </row>
    <row r="20" spans="1:14" s="16" customFormat="1" ht="12" customHeight="1" x14ac:dyDescent="0.2">
      <c r="A20" s="278">
        <v>3</v>
      </c>
      <c r="B20" s="13">
        <f>'Каникулы в горах|comiss'!B20</f>
        <v>24930</v>
      </c>
      <c r="C20" s="13">
        <f>'Каникулы в горах|comiss'!C20</f>
        <v>25740</v>
      </c>
      <c r="D20" s="13">
        <f>'Каникулы в горах|comiss'!D20</f>
        <v>28890</v>
      </c>
      <c r="E20" s="13">
        <f>'Каникулы в горах|comiss'!E20</f>
        <v>25740</v>
      </c>
      <c r="F20" s="13">
        <f>'Каникулы в горах|comiss'!F20</f>
        <v>27540</v>
      </c>
      <c r="G20" s="13">
        <f>'Каникулы в горах|comiss'!G20</f>
        <v>28890</v>
      </c>
      <c r="H20" s="13">
        <f>'Каникулы в горах|comiss'!H20</f>
        <v>24120</v>
      </c>
      <c r="I20" s="13">
        <f>'Каникулы в горах|comiss'!I20</f>
        <v>22770</v>
      </c>
      <c r="J20" s="13">
        <f>'Каникулы в горах|comiss'!J20</f>
        <v>22050</v>
      </c>
      <c r="K20" s="13">
        <f>'Каникулы в горах|comiss'!K20</f>
        <v>21510</v>
      </c>
      <c r="L20" s="13">
        <f>'Каникулы в горах|comiss'!L20</f>
        <v>21330</v>
      </c>
      <c r="M20" s="13">
        <f>'Каникулы в горах|comiss'!M20</f>
        <v>21510</v>
      </c>
      <c r="N20" s="13">
        <f>'Каникулы в горах|comiss'!N20</f>
        <v>21330</v>
      </c>
    </row>
    <row r="21" spans="1:14" s="16" customFormat="1" ht="12" customHeight="1" x14ac:dyDescent="0.2">
      <c r="A21" s="278">
        <v>4</v>
      </c>
      <c r="B21" s="13">
        <f>'Каникулы в горах|comiss'!B21</f>
        <v>26100</v>
      </c>
      <c r="C21" s="13">
        <f>'Каникулы в горах|comiss'!C21</f>
        <v>26910</v>
      </c>
      <c r="D21" s="13">
        <f>'Каникулы в горах|comiss'!D21</f>
        <v>30060</v>
      </c>
      <c r="E21" s="13">
        <f>'Каникулы в горах|comiss'!E21</f>
        <v>26910</v>
      </c>
      <c r="F21" s="13">
        <f>'Каникулы в горах|comiss'!F21</f>
        <v>28710</v>
      </c>
      <c r="G21" s="13">
        <f>'Каникулы в горах|comiss'!G21</f>
        <v>30060</v>
      </c>
      <c r="H21" s="13">
        <f>'Каникулы в горах|comiss'!H21</f>
        <v>25290</v>
      </c>
      <c r="I21" s="13">
        <f>'Каникулы в горах|comiss'!I21</f>
        <v>23940</v>
      </c>
      <c r="J21" s="13">
        <f>'Каникулы в горах|comiss'!J21</f>
        <v>23220</v>
      </c>
      <c r="K21" s="13">
        <f>'Каникулы в горах|comiss'!K21</f>
        <v>22680</v>
      </c>
      <c r="L21" s="13">
        <f>'Каникулы в горах|comiss'!L21</f>
        <v>22500</v>
      </c>
      <c r="M21" s="13">
        <f>'Каникулы в горах|comiss'!M21</f>
        <v>22680</v>
      </c>
      <c r="N21" s="13">
        <f>'Каникулы в горах|comiss'!N21</f>
        <v>22500</v>
      </c>
    </row>
    <row r="22" spans="1:14" s="16" customFormat="1" ht="12" customHeight="1" x14ac:dyDescent="0.2">
      <c r="A22" s="43"/>
      <c r="B22" s="260"/>
      <c r="C22" s="260"/>
      <c r="D22" s="260"/>
      <c r="E22" s="260"/>
      <c r="F22" s="260"/>
      <c r="G22" s="260"/>
      <c r="H22" s="260"/>
      <c r="I22" s="260"/>
      <c r="J22" s="260"/>
      <c r="K22" s="260"/>
      <c r="L22" s="260"/>
      <c r="M22" s="260"/>
      <c r="N22" s="260"/>
    </row>
    <row r="23" spans="1:14" s="16" customFormat="1" ht="12" customHeight="1" x14ac:dyDescent="0.2">
      <c r="A23" s="43"/>
      <c r="B23" s="260"/>
      <c r="C23" s="260"/>
      <c r="D23" s="260"/>
      <c r="E23" s="260"/>
      <c r="F23" s="260"/>
      <c r="G23" s="260"/>
      <c r="H23" s="260"/>
      <c r="I23" s="260"/>
      <c r="J23" s="260"/>
      <c r="K23" s="260"/>
      <c r="L23" s="260"/>
      <c r="M23" s="260"/>
      <c r="N23" s="260"/>
    </row>
    <row r="24" spans="1:14" s="16" customFormat="1" ht="12" customHeight="1" x14ac:dyDescent="0.2">
      <c r="A24" s="153" t="s">
        <v>169</v>
      </c>
      <c r="B24" s="195">
        <f t="shared" ref="B24" si="0">B3</f>
        <v>45588</v>
      </c>
      <c r="C24" s="195">
        <f t="shared" ref="C24:M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ref="N24" si="2">N3</f>
        <v>45618</v>
      </c>
    </row>
    <row r="25" spans="1:14" s="16" customFormat="1" ht="12" customHeight="1" x14ac:dyDescent="0.2">
      <c r="A25" s="271" t="s">
        <v>200</v>
      </c>
      <c r="B25" s="195">
        <f t="shared" ref="B25" si="3">B4</f>
        <v>45588</v>
      </c>
      <c r="C25" s="195">
        <f t="shared" ref="C25:M25" si="4">C4</f>
        <v>45590</v>
      </c>
      <c r="D25" s="195">
        <f t="shared" si="4"/>
        <v>45591</v>
      </c>
      <c r="E25" s="195">
        <f t="shared" si="4"/>
        <v>45594</v>
      </c>
      <c r="F25" s="195">
        <f t="shared" si="4"/>
        <v>45595</v>
      </c>
      <c r="G25" s="195">
        <f t="shared" si="4"/>
        <v>45596</v>
      </c>
      <c r="H25" s="195">
        <f t="shared" si="4"/>
        <v>45598</v>
      </c>
      <c r="I25" s="113">
        <f t="shared" si="4"/>
        <v>45599</v>
      </c>
      <c r="J25" s="113">
        <f t="shared" si="4"/>
        <v>45600</v>
      </c>
      <c r="K25" s="195">
        <f t="shared" si="4"/>
        <v>45603</v>
      </c>
      <c r="L25" s="113">
        <f t="shared" si="4"/>
        <v>45615</v>
      </c>
      <c r="M25" s="195">
        <f t="shared" si="4"/>
        <v>45617</v>
      </c>
      <c r="N25" s="113">
        <f t="shared" ref="N25" si="5">N4</f>
        <v>45626</v>
      </c>
    </row>
    <row r="26" spans="1:14" s="16" customFormat="1" ht="12" customHeight="1" x14ac:dyDescent="0.2">
      <c r="A26" s="13" t="s">
        <v>220</v>
      </c>
      <c r="B26" s="273"/>
      <c r="C26" s="273"/>
      <c r="D26" s="273"/>
      <c r="E26" s="273"/>
      <c r="F26" s="273"/>
      <c r="G26" s="273"/>
      <c r="H26" s="273"/>
      <c r="I26" s="273"/>
      <c r="J26" s="273"/>
      <c r="K26" s="273"/>
      <c r="L26" s="273"/>
      <c r="M26" s="273"/>
      <c r="N26" s="273"/>
    </row>
    <row r="27" spans="1:14" s="16" customFormat="1" ht="12" customHeight="1" x14ac:dyDescent="0.2">
      <c r="A27" s="4">
        <v>1</v>
      </c>
      <c r="B27" s="13">
        <f t="shared" ref="B27" si="6">ROUNDUP(B6*0.87,)</f>
        <v>7909</v>
      </c>
      <c r="C27" s="13">
        <f t="shared" ref="C27:M27" si="7">ROUNDUP(C6*0.87,)</f>
        <v>8613</v>
      </c>
      <c r="D27" s="13">
        <f t="shared" si="7"/>
        <v>11354</v>
      </c>
      <c r="E27" s="13">
        <f t="shared" si="7"/>
        <v>8613</v>
      </c>
      <c r="F27" s="13">
        <f t="shared" si="7"/>
        <v>10179</v>
      </c>
      <c r="G27" s="13">
        <f t="shared" si="7"/>
        <v>11354</v>
      </c>
      <c r="H27" s="13">
        <f t="shared" si="7"/>
        <v>7204</v>
      </c>
      <c r="I27" s="13">
        <f t="shared" si="7"/>
        <v>6030</v>
      </c>
      <c r="J27" s="13">
        <f t="shared" si="7"/>
        <v>5403</v>
      </c>
      <c r="K27" s="13">
        <f t="shared" si="7"/>
        <v>4933</v>
      </c>
      <c r="L27" s="13">
        <f t="shared" si="7"/>
        <v>4777</v>
      </c>
      <c r="M27" s="13">
        <f t="shared" si="7"/>
        <v>4933</v>
      </c>
      <c r="N27" s="13">
        <f t="shared" ref="N27" si="8">ROUNDUP(N6*0.87,)</f>
        <v>4777</v>
      </c>
    </row>
    <row r="28" spans="1:14" s="16" customFormat="1" ht="12" customHeight="1" x14ac:dyDescent="0.2">
      <c r="A28" s="4">
        <v>2</v>
      </c>
      <c r="B28" s="13">
        <f t="shared" ref="B28" si="9">ROUNDUP(B7*0.87,)</f>
        <v>8927</v>
      </c>
      <c r="C28" s="13">
        <f t="shared" ref="C28:M28" si="10">ROUNDUP(C7*0.87,)</f>
        <v>9631</v>
      </c>
      <c r="D28" s="13">
        <f t="shared" si="10"/>
        <v>12372</v>
      </c>
      <c r="E28" s="13">
        <f t="shared" si="10"/>
        <v>9631</v>
      </c>
      <c r="F28" s="13">
        <f t="shared" si="10"/>
        <v>11197</v>
      </c>
      <c r="G28" s="13">
        <f t="shared" si="10"/>
        <v>12372</v>
      </c>
      <c r="H28" s="13">
        <f t="shared" si="10"/>
        <v>8222</v>
      </c>
      <c r="I28" s="13">
        <f t="shared" si="10"/>
        <v>7047</v>
      </c>
      <c r="J28" s="13">
        <f t="shared" si="10"/>
        <v>6421</v>
      </c>
      <c r="K28" s="13">
        <f t="shared" si="10"/>
        <v>5951</v>
      </c>
      <c r="L28" s="13">
        <f t="shared" si="10"/>
        <v>5795</v>
      </c>
      <c r="M28" s="13">
        <f t="shared" si="10"/>
        <v>5951</v>
      </c>
      <c r="N28" s="13">
        <f t="shared" ref="N28" si="11">ROUNDUP(N7*0.87,)</f>
        <v>5795</v>
      </c>
    </row>
    <row r="29" spans="1:14" s="16" customFormat="1" ht="12" customHeight="1" x14ac:dyDescent="0.2">
      <c r="A29" s="13" t="s">
        <v>307</v>
      </c>
      <c r="B29" s="13"/>
      <c r="C29" s="13"/>
      <c r="D29" s="13"/>
      <c r="E29" s="13"/>
      <c r="F29" s="13"/>
      <c r="G29" s="13"/>
      <c r="H29" s="13"/>
      <c r="I29" s="13"/>
      <c r="J29" s="13"/>
      <c r="K29" s="13"/>
      <c r="L29" s="13"/>
      <c r="M29" s="13"/>
      <c r="N29" s="13"/>
    </row>
    <row r="30" spans="1:14" s="16" customFormat="1" ht="12" customHeight="1" x14ac:dyDescent="0.2">
      <c r="A30" s="4">
        <v>1</v>
      </c>
      <c r="B30" s="13">
        <f t="shared" ref="B30" si="12">ROUNDUP(B9*0.87,)</f>
        <v>9083</v>
      </c>
      <c r="C30" s="13">
        <f t="shared" ref="C30:M30" si="13">ROUNDUP(C9*0.87,)</f>
        <v>9788</v>
      </c>
      <c r="D30" s="13">
        <f t="shared" si="13"/>
        <v>12528</v>
      </c>
      <c r="E30" s="13">
        <f t="shared" si="13"/>
        <v>9788</v>
      </c>
      <c r="F30" s="13">
        <f t="shared" si="13"/>
        <v>11354</v>
      </c>
      <c r="G30" s="13">
        <f t="shared" si="13"/>
        <v>12528</v>
      </c>
      <c r="H30" s="13">
        <f t="shared" si="13"/>
        <v>8379</v>
      </c>
      <c r="I30" s="13">
        <f t="shared" si="13"/>
        <v>7204</v>
      </c>
      <c r="J30" s="13">
        <f t="shared" si="13"/>
        <v>6578</v>
      </c>
      <c r="K30" s="13">
        <f t="shared" si="13"/>
        <v>6108</v>
      </c>
      <c r="L30" s="13">
        <f t="shared" si="13"/>
        <v>5951</v>
      </c>
      <c r="M30" s="13">
        <f t="shared" si="13"/>
        <v>6108</v>
      </c>
      <c r="N30" s="13">
        <f t="shared" ref="N30" si="14">ROUNDUP(N9*0.87,)</f>
        <v>5951</v>
      </c>
    </row>
    <row r="31" spans="1:14" s="16" customFormat="1" ht="12" customHeight="1" x14ac:dyDescent="0.2">
      <c r="A31" s="4">
        <v>2</v>
      </c>
      <c r="B31" s="13">
        <f t="shared" ref="B31" si="15">ROUNDUP(B10*0.87,)</f>
        <v>10101</v>
      </c>
      <c r="C31" s="13">
        <f t="shared" ref="C31:M31" si="16">ROUNDUP(C10*0.87,)</f>
        <v>10806</v>
      </c>
      <c r="D31" s="13">
        <f t="shared" si="16"/>
        <v>13546</v>
      </c>
      <c r="E31" s="13">
        <f t="shared" si="16"/>
        <v>10806</v>
      </c>
      <c r="F31" s="13">
        <f t="shared" si="16"/>
        <v>12372</v>
      </c>
      <c r="G31" s="13">
        <f t="shared" si="16"/>
        <v>13546</v>
      </c>
      <c r="H31" s="13">
        <f t="shared" si="16"/>
        <v>9396</v>
      </c>
      <c r="I31" s="13">
        <f t="shared" si="16"/>
        <v>8222</v>
      </c>
      <c r="J31" s="13">
        <f t="shared" si="16"/>
        <v>7596</v>
      </c>
      <c r="K31" s="13">
        <f t="shared" si="16"/>
        <v>7126</v>
      </c>
      <c r="L31" s="13">
        <f t="shared" si="16"/>
        <v>6969</v>
      </c>
      <c r="M31" s="13">
        <f t="shared" si="16"/>
        <v>7126</v>
      </c>
      <c r="N31" s="13">
        <f t="shared" ref="N31" si="17">ROUNDUP(N10*0.87,)</f>
        <v>6969</v>
      </c>
    </row>
    <row r="32" spans="1:14" s="16" customFormat="1" ht="12" customHeight="1" x14ac:dyDescent="0.2">
      <c r="A32" s="13" t="s">
        <v>326</v>
      </c>
      <c r="B32" s="13"/>
      <c r="C32" s="13"/>
      <c r="D32" s="13"/>
      <c r="E32" s="13"/>
      <c r="F32" s="13"/>
      <c r="G32" s="13"/>
      <c r="H32" s="13"/>
      <c r="I32" s="13"/>
      <c r="J32" s="13"/>
      <c r="K32" s="13"/>
      <c r="L32" s="13"/>
      <c r="M32" s="13"/>
      <c r="N32" s="13"/>
    </row>
    <row r="33" spans="1:14" s="16" customFormat="1" ht="12" customHeight="1" x14ac:dyDescent="0.2">
      <c r="A33" s="4">
        <v>1</v>
      </c>
      <c r="B33" s="13">
        <f t="shared" ref="B33" si="18">ROUNDUP(B12*0.87,)</f>
        <v>12998</v>
      </c>
      <c r="C33" s="13">
        <f t="shared" ref="C33:M33" si="19">ROUNDUP(C12*0.87,)</f>
        <v>13703</v>
      </c>
      <c r="D33" s="13">
        <f t="shared" si="19"/>
        <v>16443</v>
      </c>
      <c r="E33" s="13">
        <f t="shared" si="19"/>
        <v>13703</v>
      </c>
      <c r="F33" s="13">
        <f t="shared" si="19"/>
        <v>15269</v>
      </c>
      <c r="G33" s="13">
        <f t="shared" si="19"/>
        <v>16443</v>
      </c>
      <c r="H33" s="13">
        <f t="shared" si="19"/>
        <v>12294</v>
      </c>
      <c r="I33" s="13">
        <f t="shared" si="19"/>
        <v>11119</v>
      </c>
      <c r="J33" s="13">
        <f t="shared" si="19"/>
        <v>10493</v>
      </c>
      <c r="K33" s="13">
        <f t="shared" si="19"/>
        <v>10023</v>
      </c>
      <c r="L33" s="13">
        <f t="shared" si="19"/>
        <v>9866</v>
      </c>
      <c r="M33" s="13">
        <f t="shared" si="19"/>
        <v>10023</v>
      </c>
      <c r="N33" s="13">
        <f t="shared" ref="N33" si="20">ROUNDUP(N12*0.87,)</f>
        <v>9866</v>
      </c>
    </row>
    <row r="34" spans="1:14" s="16" customFormat="1" ht="12" customHeight="1" x14ac:dyDescent="0.2">
      <c r="A34" s="4">
        <v>2</v>
      </c>
      <c r="B34" s="13">
        <f t="shared" ref="B34" si="21">ROUNDUP(B13*0.87,)</f>
        <v>14016</v>
      </c>
      <c r="C34" s="13">
        <f t="shared" ref="C34:M34" si="22">ROUNDUP(C13*0.87,)</f>
        <v>14721</v>
      </c>
      <c r="D34" s="13">
        <f t="shared" si="22"/>
        <v>17461</v>
      </c>
      <c r="E34" s="13">
        <f t="shared" si="22"/>
        <v>14721</v>
      </c>
      <c r="F34" s="13">
        <f t="shared" si="22"/>
        <v>16287</v>
      </c>
      <c r="G34" s="13">
        <f t="shared" si="22"/>
        <v>17461</v>
      </c>
      <c r="H34" s="13">
        <f t="shared" si="22"/>
        <v>13311</v>
      </c>
      <c r="I34" s="13">
        <f t="shared" si="22"/>
        <v>12137</v>
      </c>
      <c r="J34" s="13">
        <f t="shared" si="22"/>
        <v>11511</v>
      </c>
      <c r="K34" s="13">
        <f t="shared" si="22"/>
        <v>11041</v>
      </c>
      <c r="L34" s="13">
        <f t="shared" si="22"/>
        <v>10884</v>
      </c>
      <c r="M34" s="13">
        <f t="shared" si="22"/>
        <v>11041</v>
      </c>
      <c r="N34" s="13">
        <f t="shared" ref="N34" si="23">ROUNDUP(N13*0.87,)</f>
        <v>10884</v>
      </c>
    </row>
    <row r="35" spans="1:14" s="16" customFormat="1" ht="12" customHeight="1" x14ac:dyDescent="0.2">
      <c r="A35" s="13" t="s">
        <v>327</v>
      </c>
      <c r="B35" s="13"/>
      <c r="C35" s="13"/>
      <c r="D35" s="13"/>
      <c r="E35" s="13"/>
      <c r="F35" s="13"/>
      <c r="G35" s="13"/>
      <c r="H35" s="13"/>
      <c r="I35" s="13"/>
      <c r="J35" s="13"/>
      <c r="K35" s="13"/>
      <c r="L35" s="13"/>
      <c r="M35" s="13"/>
      <c r="N35" s="13"/>
    </row>
    <row r="36" spans="1:14" s="16" customFormat="1" ht="12" customHeight="1" x14ac:dyDescent="0.2">
      <c r="A36" s="4">
        <v>1</v>
      </c>
      <c r="B36" s="13">
        <f t="shared" ref="B36" si="24">ROUNDUP(B15*0.87,)</f>
        <v>14564</v>
      </c>
      <c r="C36" s="13">
        <f t="shared" ref="C36:M36" si="25">ROUNDUP(C15*0.87,)</f>
        <v>15269</v>
      </c>
      <c r="D36" s="13">
        <f t="shared" si="25"/>
        <v>18009</v>
      </c>
      <c r="E36" s="13">
        <f t="shared" si="25"/>
        <v>15269</v>
      </c>
      <c r="F36" s="13">
        <f t="shared" si="25"/>
        <v>16835</v>
      </c>
      <c r="G36" s="13">
        <f t="shared" si="25"/>
        <v>18009</v>
      </c>
      <c r="H36" s="13">
        <f t="shared" si="25"/>
        <v>13860</v>
      </c>
      <c r="I36" s="13">
        <f t="shared" si="25"/>
        <v>12685</v>
      </c>
      <c r="J36" s="13">
        <f t="shared" si="25"/>
        <v>12059</v>
      </c>
      <c r="K36" s="13">
        <f t="shared" si="25"/>
        <v>11589</v>
      </c>
      <c r="L36" s="13">
        <f t="shared" si="25"/>
        <v>11432</v>
      </c>
      <c r="M36" s="13">
        <f t="shared" si="25"/>
        <v>11589</v>
      </c>
      <c r="N36" s="13">
        <f t="shared" ref="N36" si="26">ROUNDUP(N15*0.87,)</f>
        <v>11432</v>
      </c>
    </row>
    <row r="37" spans="1:14" s="16" customFormat="1" ht="12" customHeight="1" x14ac:dyDescent="0.2">
      <c r="A37" s="278">
        <v>2</v>
      </c>
      <c r="B37" s="13">
        <f t="shared" ref="B37" si="27">ROUNDUP(B16*0.87,)</f>
        <v>15582</v>
      </c>
      <c r="C37" s="13">
        <f t="shared" ref="C37:M37" si="28">ROUNDUP(C16*0.87,)</f>
        <v>16287</v>
      </c>
      <c r="D37" s="13">
        <f t="shared" si="28"/>
        <v>19027</v>
      </c>
      <c r="E37" s="13">
        <f t="shared" si="28"/>
        <v>16287</v>
      </c>
      <c r="F37" s="13">
        <f t="shared" si="28"/>
        <v>17853</v>
      </c>
      <c r="G37" s="13">
        <f t="shared" si="28"/>
        <v>19027</v>
      </c>
      <c r="H37" s="13">
        <f t="shared" si="28"/>
        <v>14877</v>
      </c>
      <c r="I37" s="13">
        <f t="shared" si="28"/>
        <v>13703</v>
      </c>
      <c r="J37" s="13">
        <f t="shared" si="28"/>
        <v>13077</v>
      </c>
      <c r="K37" s="13">
        <f t="shared" si="28"/>
        <v>12607</v>
      </c>
      <c r="L37" s="13">
        <f t="shared" si="28"/>
        <v>12450</v>
      </c>
      <c r="M37" s="13">
        <f t="shared" si="28"/>
        <v>12607</v>
      </c>
      <c r="N37" s="13">
        <f t="shared" ref="N37" si="29">ROUNDUP(N16*0.87,)</f>
        <v>12450</v>
      </c>
    </row>
    <row r="38" spans="1:14" s="16" customFormat="1" ht="12" customHeight="1" x14ac:dyDescent="0.2">
      <c r="A38" s="279" t="s">
        <v>377</v>
      </c>
      <c r="B38" s="13"/>
      <c r="C38" s="13"/>
      <c r="D38" s="13"/>
      <c r="E38" s="13"/>
      <c r="F38" s="13"/>
      <c r="G38" s="13"/>
      <c r="H38" s="13"/>
      <c r="I38" s="13"/>
      <c r="J38" s="13"/>
      <c r="K38" s="13"/>
      <c r="L38" s="13"/>
      <c r="M38" s="13"/>
      <c r="N38" s="13"/>
    </row>
    <row r="39" spans="1:14" s="16" customFormat="1" ht="12" customHeight="1" x14ac:dyDescent="0.2">
      <c r="A39" s="4">
        <v>1</v>
      </c>
      <c r="B39" s="13">
        <f t="shared" ref="B39" si="30">ROUNDUP(B18*0.87,)</f>
        <v>19654</v>
      </c>
      <c r="C39" s="13">
        <f t="shared" ref="C39:M39" si="31">ROUNDUP(C18*0.87,)</f>
        <v>20358</v>
      </c>
      <c r="D39" s="13">
        <f t="shared" si="31"/>
        <v>23099</v>
      </c>
      <c r="E39" s="13">
        <f t="shared" si="31"/>
        <v>20358</v>
      </c>
      <c r="F39" s="13">
        <f t="shared" si="31"/>
        <v>21924</v>
      </c>
      <c r="G39" s="13">
        <f t="shared" si="31"/>
        <v>23099</v>
      </c>
      <c r="H39" s="13">
        <f t="shared" si="31"/>
        <v>18949</v>
      </c>
      <c r="I39" s="13">
        <f t="shared" si="31"/>
        <v>17775</v>
      </c>
      <c r="J39" s="13">
        <f t="shared" si="31"/>
        <v>17148</v>
      </c>
      <c r="K39" s="13">
        <f t="shared" si="31"/>
        <v>16678</v>
      </c>
      <c r="L39" s="13">
        <f t="shared" si="31"/>
        <v>16522</v>
      </c>
      <c r="M39" s="13">
        <f t="shared" si="31"/>
        <v>16678</v>
      </c>
      <c r="N39" s="13">
        <f t="shared" ref="N39" si="32">ROUNDUP(N18*0.87,)</f>
        <v>16522</v>
      </c>
    </row>
    <row r="40" spans="1:14" s="16" customFormat="1" ht="12" customHeight="1" x14ac:dyDescent="0.2">
      <c r="A40" s="278">
        <v>2</v>
      </c>
      <c r="B40" s="13">
        <f t="shared" ref="B40" si="33">ROUNDUP(B19*0.87,)</f>
        <v>20672</v>
      </c>
      <c r="C40" s="13">
        <f t="shared" ref="C40:M40" si="34">ROUNDUP(C19*0.87,)</f>
        <v>21376</v>
      </c>
      <c r="D40" s="13">
        <f t="shared" si="34"/>
        <v>24117</v>
      </c>
      <c r="E40" s="13">
        <f t="shared" si="34"/>
        <v>21376</v>
      </c>
      <c r="F40" s="13">
        <f t="shared" si="34"/>
        <v>22942</v>
      </c>
      <c r="G40" s="13">
        <f t="shared" si="34"/>
        <v>24117</v>
      </c>
      <c r="H40" s="13">
        <f t="shared" si="34"/>
        <v>19967</v>
      </c>
      <c r="I40" s="13">
        <f t="shared" si="34"/>
        <v>18792</v>
      </c>
      <c r="J40" s="13">
        <f t="shared" si="34"/>
        <v>18166</v>
      </c>
      <c r="K40" s="13">
        <f t="shared" si="34"/>
        <v>17696</v>
      </c>
      <c r="L40" s="13">
        <f t="shared" si="34"/>
        <v>17540</v>
      </c>
      <c r="M40" s="13">
        <f t="shared" si="34"/>
        <v>17696</v>
      </c>
      <c r="N40" s="13">
        <f t="shared" ref="N40" si="35">ROUNDUP(N19*0.87,)</f>
        <v>17540</v>
      </c>
    </row>
    <row r="41" spans="1:14" s="16" customFormat="1" ht="12" customHeight="1" x14ac:dyDescent="0.2">
      <c r="A41" s="278">
        <v>3</v>
      </c>
      <c r="B41" s="13">
        <f t="shared" ref="B41" si="36">ROUNDUP(B20*0.87,)</f>
        <v>21690</v>
      </c>
      <c r="C41" s="13">
        <f t="shared" ref="C41:M41" si="37">ROUNDUP(C20*0.87,)</f>
        <v>22394</v>
      </c>
      <c r="D41" s="13">
        <f t="shared" si="37"/>
        <v>25135</v>
      </c>
      <c r="E41" s="13">
        <f t="shared" si="37"/>
        <v>22394</v>
      </c>
      <c r="F41" s="13">
        <f t="shared" si="37"/>
        <v>23960</v>
      </c>
      <c r="G41" s="13">
        <f t="shared" si="37"/>
        <v>25135</v>
      </c>
      <c r="H41" s="13">
        <f t="shared" si="37"/>
        <v>20985</v>
      </c>
      <c r="I41" s="13">
        <f t="shared" si="37"/>
        <v>19810</v>
      </c>
      <c r="J41" s="13">
        <f t="shared" si="37"/>
        <v>19184</v>
      </c>
      <c r="K41" s="13">
        <f t="shared" si="37"/>
        <v>18714</v>
      </c>
      <c r="L41" s="13">
        <f t="shared" si="37"/>
        <v>18558</v>
      </c>
      <c r="M41" s="13">
        <f t="shared" si="37"/>
        <v>18714</v>
      </c>
      <c r="N41" s="13">
        <f t="shared" ref="N41" si="38">ROUNDUP(N20*0.87,)</f>
        <v>18558</v>
      </c>
    </row>
    <row r="42" spans="1:14" s="16" customFormat="1" ht="12" customHeight="1" x14ac:dyDescent="0.2">
      <c r="A42" s="278">
        <v>4</v>
      </c>
      <c r="B42" s="13">
        <f t="shared" ref="B42" si="39">ROUNDUP(B21*0.87,)</f>
        <v>22707</v>
      </c>
      <c r="C42" s="13">
        <f t="shared" ref="C42:M42" si="40">ROUNDUP(C21*0.87,)</f>
        <v>23412</v>
      </c>
      <c r="D42" s="13">
        <f t="shared" si="40"/>
        <v>26153</v>
      </c>
      <c r="E42" s="13">
        <f t="shared" si="40"/>
        <v>23412</v>
      </c>
      <c r="F42" s="13">
        <f t="shared" si="40"/>
        <v>24978</v>
      </c>
      <c r="G42" s="13">
        <f t="shared" si="40"/>
        <v>26153</v>
      </c>
      <c r="H42" s="13">
        <f t="shared" si="40"/>
        <v>22003</v>
      </c>
      <c r="I42" s="13">
        <f t="shared" si="40"/>
        <v>20828</v>
      </c>
      <c r="J42" s="13">
        <f t="shared" si="40"/>
        <v>20202</v>
      </c>
      <c r="K42" s="13">
        <f t="shared" si="40"/>
        <v>19732</v>
      </c>
      <c r="L42" s="13">
        <f t="shared" si="40"/>
        <v>19575</v>
      </c>
      <c r="M42" s="13">
        <f t="shared" si="40"/>
        <v>19732</v>
      </c>
      <c r="N42" s="13">
        <f t="shared" ref="N42" si="41">ROUNDUP(N21*0.87,)</f>
        <v>19575</v>
      </c>
    </row>
    <row r="43" spans="1:14" s="16" customFormat="1" ht="165" x14ac:dyDescent="0.2">
      <c r="A43" s="304" t="s">
        <v>409</v>
      </c>
    </row>
    <row r="44" spans="1:14" s="16" customFormat="1" ht="12" customHeight="1" thickBot="1" x14ac:dyDescent="0.25">
      <c r="A44" s="211" t="s">
        <v>73</v>
      </c>
    </row>
    <row r="45" spans="1:14" s="14" customFormat="1" ht="12.75" thickBot="1" x14ac:dyDescent="0.25">
      <c r="A45" s="300" t="s">
        <v>433</v>
      </c>
    </row>
    <row r="46" spans="1:14" s="14" customFormat="1" ht="12" x14ac:dyDescent="0.2">
      <c r="A46" s="213" t="s">
        <v>434</v>
      </c>
    </row>
    <row r="47" spans="1:14" s="14" customFormat="1" ht="12.75" customHeight="1" x14ac:dyDescent="0.2">
      <c r="A47" s="155"/>
    </row>
    <row r="48" spans="1:14"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38.25" x14ac:dyDescent="0.25">
      <c r="A56" s="301" t="s">
        <v>429</v>
      </c>
    </row>
    <row r="57" spans="1:1" s="8" customFormat="1" ht="25.5" x14ac:dyDescent="0.25">
      <c r="A57" s="301" t="s">
        <v>430</v>
      </c>
    </row>
    <row r="58" spans="1:1" s="8" customFormat="1" ht="25.5" x14ac:dyDescent="0.25">
      <c r="A58" s="301" t="s">
        <v>431</v>
      </c>
    </row>
    <row r="59" spans="1:1" s="8" customFormat="1" ht="51" x14ac:dyDescent="0.25">
      <c r="A59" s="301" t="s">
        <v>410</v>
      </c>
    </row>
    <row r="60" spans="1:1" s="8" customFormat="1" ht="51" x14ac:dyDescent="0.25">
      <c r="A60" s="301" t="s">
        <v>432</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8">
        <v>2</v>
      </c>
      <c r="B37" s="13" t="e">
        <f t="shared" ref="B37" si="9">ROUNDUP(B16*0.87,)</f>
        <v>#REF!</v>
      </c>
    </row>
    <row r="38" spans="1:2" s="16" customFormat="1" ht="12" customHeight="1" x14ac:dyDescent="0.2">
      <c r="A38" s="279" t="s">
        <v>377</v>
      </c>
      <c r="B38" s="13"/>
    </row>
    <row r="39" spans="1:2" s="16" customFormat="1" ht="12" customHeight="1" x14ac:dyDescent="0.2">
      <c r="A39" s="4">
        <v>1</v>
      </c>
      <c r="B39" s="13" t="e">
        <f t="shared" ref="B39" si="10">ROUNDUP(B18*0.87,)</f>
        <v>#REF!</v>
      </c>
    </row>
    <row r="40" spans="1:2" s="16" customFormat="1" ht="12" customHeight="1" x14ac:dyDescent="0.2">
      <c r="A40" s="278">
        <v>2</v>
      </c>
      <c r="B40" s="13" t="e">
        <f t="shared" ref="B40" si="11">ROUNDUP(B19*0.87,)</f>
        <v>#REF!</v>
      </c>
    </row>
    <row r="41" spans="1:2" s="16" customFormat="1" ht="12" customHeight="1" x14ac:dyDescent="0.2">
      <c r="A41" s="278">
        <v>3</v>
      </c>
      <c r="B41" s="13" t="e">
        <f t="shared" ref="B41" si="12">ROUNDUP(B20*0.87,)</f>
        <v>#REF!</v>
      </c>
    </row>
    <row r="42" spans="1:2" s="16" customFormat="1" ht="12" customHeight="1" x14ac:dyDescent="0.2">
      <c r="A42" s="278">
        <v>4</v>
      </c>
      <c r="B42" s="13" t="e">
        <f t="shared" ref="B42" si="13">ROUNDUP(B21*0.87,)</f>
        <v>#REF!</v>
      </c>
    </row>
    <row r="43" spans="1:2" s="16" customFormat="1" ht="195" x14ac:dyDescent="0.2">
      <c r="A43" s="284" t="s">
        <v>383</v>
      </c>
    </row>
    <row r="44" spans="1:2" s="16" customFormat="1" ht="12" customHeight="1" x14ac:dyDescent="0.2">
      <c r="A44" s="224"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40" t="s">
        <v>294</v>
      </c>
    </row>
    <row r="57" spans="1:1" ht="56.25" x14ac:dyDescent="0.25">
      <c r="A57" s="285" t="s">
        <v>380</v>
      </c>
    </row>
    <row r="58" spans="1:1" ht="33.75" x14ac:dyDescent="0.25">
      <c r="A58" s="285" t="s">
        <v>381</v>
      </c>
    </row>
    <row r="59" spans="1:1" ht="33.75" x14ac:dyDescent="0.25">
      <c r="A59" s="285" t="s">
        <v>384</v>
      </c>
    </row>
    <row r="60" spans="1:1" ht="33.75" x14ac:dyDescent="0.25">
      <c r="A60" s="285" t="s">
        <v>385</v>
      </c>
    </row>
    <row r="61" spans="1:1" ht="22.5" x14ac:dyDescent="0.25">
      <c r="A61" s="285" t="s">
        <v>386</v>
      </c>
    </row>
    <row r="62" spans="1:1" ht="45" x14ac:dyDescent="0.25">
      <c r="A62" s="285" t="s">
        <v>387</v>
      </c>
    </row>
    <row r="63" spans="1:1" ht="45" x14ac:dyDescent="0.25">
      <c r="A63" s="285" t="s">
        <v>388</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72"/>
  <sheetViews>
    <sheetView topLeftCell="B1" zoomScaleNormal="100" workbookViewId="0">
      <selection activeCell="Z32" activeCellId="1" sqref="A26:A29 Z32"/>
    </sheetView>
  </sheetViews>
  <sheetFormatPr defaultColWidth="9.140625" defaultRowHeight="15" x14ac:dyDescent="0.25"/>
  <cols>
    <col min="1" max="1" width="68.85546875" style="2" bestFit="1" customWidth="1"/>
    <col min="2" max="7" width="10.42578125" style="1" bestFit="1" customWidth="1"/>
    <col min="8" max="11" width="9.42578125" style="1" bestFit="1" customWidth="1"/>
    <col min="12" max="14" width="10.42578125" style="1" bestFit="1" customWidth="1"/>
    <col min="15" max="16384" width="9.140625" style="1"/>
  </cols>
  <sheetData>
    <row r="1" spans="1:14" s="2" customFormat="1" ht="12.75" x14ac:dyDescent="0.2">
      <c r="A1" s="9" t="s">
        <v>301</v>
      </c>
    </row>
    <row r="2" spans="1:14" s="2" customFormat="1" ht="12.75" x14ac:dyDescent="0.2">
      <c r="A2" s="210" t="s">
        <v>412</v>
      </c>
    </row>
    <row r="3" spans="1:14" s="8" customFormat="1" x14ac:dyDescent="0.25">
      <c r="A3" s="259" t="s">
        <v>59</v>
      </c>
      <c r="B3" s="195">
        <f>'Каникулы в горах|comiss'!B3</f>
        <v>45588</v>
      </c>
      <c r="C3" s="195">
        <f>'Каникулы в горах|comiss'!C3</f>
        <v>45589</v>
      </c>
      <c r="D3" s="195">
        <f>'Каникулы в горах|comiss'!D3</f>
        <v>45591</v>
      </c>
      <c r="E3" s="195">
        <f>'Каникулы в горах|comiss'!E3</f>
        <v>45592</v>
      </c>
      <c r="F3" s="195">
        <f>'Каникулы в горах|comiss'!F3</f>
        <v>45595</v>
      </c>
      <c r="G3" s="195">
        <f>'Каникулы в горах|comiss'!G3</f>
        <v>45596</v>
      </c>
      <c r="H3" s="195">
        <f>'Каникулы в горах|comiss'!H3</f>
        <v>45597</v>
      </c>
      <c r="I3" s="113">
        <f>'Каникулы в горах|comiss'!I3</f>
        <v>45599</v>
      </c>
      <c r="J3" s="113">
        <f>'Каникулы в горах|comiss'!J3</f>
        <v>45600</v>
      </c>
      <c r="K3" s="195">
        <f>'Каникулы в горах|comiss'!K3</f>
        <v>45601</v>
      </c>
      <c r="L3" s="113">
        <f>'Каникулы в горах|comiss'!L3</f>
        <v>45604</v>
      </c>
      <c r="M3" s="195">
        <f>'Каникулы в горах|comiss'!M3</f>
        <v>45616</v>
      </c>
      <c r="N3" s="113">
        <f>'Каникулы в горах|comiss'!N3</f>
        <v>45618</v>
      </c>
    </row>
    <row r="4" spans="1:14" s="8" customFormat="1" x14ac:dyDescent="0.25">
      <c r="A4" s="259"/>
      <c r="B4" s="195">
        <f>'Каникулы в горах|comiss'!B4</f>
        <v>45588</v>
      </c>
      <c r="C4" s="195">
        <f>'Каникулы в горах|comiss'!C4</f>
        <v>45590</v>
      </c>
      <c r="D4" s="195">
        <f>'Каникулы в горах|comiss'!D4</f>
        <v>45591</v>
      </c>
      <c r="E4" s="195">
        <f>'Каникулы в горах|comiss'!E4</f>
        <v>45594</v>
      </c>
      <c r="F4" s="195">
        <f>'Каникулы в горах|comiss'!F4</f>
        <v>45595</v>
      </c>
      <c r="G4" s="195">
        <f>'Каникулы в горах|comiss'!G4</f>
        <v>45596</v>
      </c>
      <c r="H4" s="195">
        <f>'Каникулы в горах|comiss'!H4</f>
        <v>45598</v>
      </c>
      <c r="I4" s="113">
        <f>'Каникулы в горах|comiss'!I4</f>
        <v>45599</v>
      </c>
      <c r="J4" s="113">
        <f>'Каникулы в горах|comiss'!J4</f>
        <v>45600</v>
      </c>
      <c r="K4" s="195">
        <f>'Каникулы в горах|comiss'!K4</f>
        <v>45603</v>
      </c>
      <c r="L4" s="113">
        <f>'Каникулы в горах|comiss'!L4</f>
        <v>45615</v>
      </c>
      <c r="M4" s="195">
        <f>'Каникулы в горах|comiss'!M4</f>
        <v>45617</v>
      </c>
      <c r="N4" s="113">
        <f>'Каникулы в горах|comiss'!N4</f>
        <v>45626</v>
      </c>
    </row>
    <row r="5" spans="1:14" s="15" customFormat="1" ht="12" customHeight="1" x14ac:dyDescent="0.2">
      <c r="A5" s="13" t="s">
        <v>220</v>
      </c>
      <c r="B5" s="10"/>
      <c r="C5" s="10"/>
      <c r="D5" s="10"/>
      <c r="E5" s="10"/>
      <c r="F5" s="10"/>
      <c r="G5" s="10"/>
      <c r="H5" s="10"/>
      <c r="I5" s="10"/>
      <c r="J5" s="10"/>
      <c r="K5" s="10"/>
      <c r="L5" s="10"/>
      <c r="M5" s="10"/>
      <c r="N5" s="10"/>
    </row>
    <row r="6" spans="1:14" s="16" customFormat="1" ht="12" customHeight="1" x14ac:dyDescent="0.2">
      <c r="A6" s="4">
        <v>1</v>
      </c>
      <c r="B6" s="13">
        <f>'Каникулы в горах|comiss'!B6</f>
        <v>9090</v>
      </c>
      <c r="C6" s="13">
        <f>'Каникулы в горах|comiss'!C6</f>
        <v>9900</v>
      </c>
      <c r="D6" s="13">
        <f>'Каникулы в горах|comiss'!D6</f>
        <v>13050</v>
      </c>
      <c r="E6" s="13">
        <f>'Каникулы в горах|comiss'!E6</f>
        <v>9900</v>
      </c>
      <c r="F6" s="13">
        <f>'Каникулы в горах|comiss'!F6</f>
        <v>11700</v>
      </c>
      <c r="G6" s="13">
        <f>'Каникулы в горах|comiss'!G6</f>
        <v>13050</v>
      </c>
      <c r="H6" s="13">
        <f>'Каникулы в горах|comiss'!H6</f>
        <v>8280</v>
      </c>
      <c r="I6" s="13">
        <f>'Каникулы в горах|comiss'!I6</f>
        <v>6930</v>
      </c>
      <c r="J6" s="13">
        <f>'Каникулы в горах|comiss'!J6</f>
        <v>6210</v>
      </c>
      <c r="K6" s="13">
        <f>'Каникулы в горах|comiss'!K6</f>
        <v>5670</v>
      </c>
      <c r="L6" s="13">
        <f>'Каникулы в горах|comiss'!L6</f>
        <v>5490</v>
      </c>
      <c r="M6" s="13">
        <f>'Каникулы в горах|comiss'!M6</f>
        <v>5670</v>
      </c>
      <c r="N6" s="13">
        <f>'Каникулы в горах|comiss'!N6</f>
        <v>5490</v>
      </c>
    </row>
    <row r="7" spans="1:14" s="16" customFormat="1" ht="12" customHeight="1" x14ac:dyDescent="0.2">
      <c r="A7" s="4">
        <v>2</v>
      </c>
      <c r="B7" s="13">
        <f>'Каникулы в горах|comiss'!B7</f>
        <v>10260</v>
      </c>
      <c r="C7" s="13">
        <f>'Каникулы в горах|comiss'!C7</f>
        <v>11070</v>
      </c>
      <c r="D7" s="13">
        <f>'Каникулы в горах|comiss'!D7</f>
        <v>14220</v>
      </c>
      <c r="E7" s="13">
        <f>'Каникулы в горах|comiss'!E7</f>
        <v>11070</v>
      </c>
      <c r="F7" s="13">
        <f>'Каникулы в горах|comiss'!F7</f>
        <v>12870</v>
      </c>
      <c r="G7" s="13">
        <f>'Каникулы в горах|comiss'!G7</f>
        <v>14220</v>
      </c>
      <c r="H7" s="13">
        <f>'Каникулы в горах|comiss'!H7</f>
        <v>9450</v>
      </c>
      <c r="I7" s="13">
        <f>'Каникулы в горах|comiss'!I7</f>
        <v>8100</v>
      </c>
      <c r="J7" s="13">
        <f>'Каникулы в горах|comiss'!J7</f>
        <v>7380</v>
      </c>
      <c r="K7" s="13">
        <f>'Каникулы в горах|comiss'!K7</f>
        <v>6840</v>
      </c>
      <c r="L7" s="13">
        <f>'Каникулы в горах|comiss'!L7</f>
        <v>6660</v>
      </c>
      <c r="M7" s="13">
        <f>'Каникулы в горах|comiss'!M7</f>
        <v>6840</v>
      </c>
      <c r="N7" s="13">
        <f>'Каникулы в горах|comiss'!N7</f>
        <v>6660</v>
      </c>
    </row>
    <row r="8" spans="1:14" s="15" customFormat="1" ht="12" customHeight="1" x14ac:dyDescent="0.2">
      <c r="A8" s="13" t="s">
        <v>307</v>
      </c>
      <c r="B8" s="13"/>
      <c r="C8" s="13"/>
      <c r="D8" s="13"/>
      <c r="E8" s="13"/>
      <c r="F8" s="13"/>
      <c r="G8" s="13"/>
      <c r="H8" s="13"/>
      <c r="I8" s="13"/>
      <c r="J8" s="13"/>
      <c r="K8" s="13"/>
      <c r="L8" s="13"/>
      <c r="M8" s="13"/>
      <c r="N8" s="13"/>
    </row>
    <row r="9" spans="1:14" s="16" customFormat="1" ht="12" customHeight="1" x14ac:dyDescent="0.2">
      <c r="A9" s="4">
        <v>1</v>
      </c>
      <c r="B9" s="13">
        <f>'Каникулы в горах|comiss'!B9</f>
        <v>10440</v>
      </c>
      <c r="C9" s="13">
        <f>'Каникулы в горах|comiss'!C9</f>
        <v>11250</v>
      </c>
      <c r="D9" s="13">
        <f>'Каникулы в горах|comiss'!D9</f>
        <v>14400</v>
      </c>
      <c r="E9" s="13">
        <f>'Каникулы в горах|comiss'!E9</f>
        <v>11250</v>
      </c>
      <c r="F9" s="13">
        <f>'Каникулы в горах|comiss'!F9</f>
        <v>13050</v>
      </c>
      <c r="G9" s="13">
        <f>'Каникулы в горах|comiss'!G9</f>
        <v>14400</v>
      </c>
      <c r="H9" s="13">
        <f>'Каникулы в горах|comiss'!H9</f>
        <v>9630</v>
      </c>
      <c r="I9" s="13">
        <f>'Каникулы в горах|comiss'!I9</f>
        <v>8280</v>
      </c>
      <c r="J9" s="13">
        <f>'Каникулы в горах|comiss'!J9</f>
        <v>7560</v>
      </c>
      <c r="K9" s="13">
        <f>'Каникулы в горах|comiss'!K9</f>
        <v>7020</v>
      </c>
      <c r="L9" s="13">
        <f>'Каникулы в горах|comiss'!L9</f>
        <v>6840</v>
      </c>
      <c r="M9" s="13">
        <f>'Каникулы в горах|comiss'!M9</f>
        <v>7020</v>
      </c>
      <c r="N9" s="13">
        <f>'Каникулы в горах|comiss'!N9</f>
        <v>6840</v>
      </c>
    </row>
    <row r="10" spans="1:14" s="16" customFormat="1" ht="12" customHeight="1" x14ac:dyDescent="0.2">
      <c r="A10" s="4">
        <v>2</v>
      </c>
      <c r="B10" s="13">
        <f>'Каникулы в горах|comiss'!B10</f>
        <v>11610</v>
      </c>
      <c r="C10" s="13">
        <f>'Каникулы в горах|comiss'!C10</f>
        <v>12420</v>
      </c>
      <c r="D10" s="13">
        <f>'Каникулы в горах|comiss'!D10</f>
        <v>15570</v>
      </c>
      <c r="E10" s="13">
        <f>'Каникулы в горах|comiss'!E10</f>
        <v>12420</v>
      </c>
      <c r="F10" s="13">
        <f>'Каникулы в горах|comiss'!F10</f>
        <v>14220</v>
      </c>
      <c r="G10" s="13">
        <f>'Каникулы в горах|comiss'!G10</f>
        <v>15570</v>
      </c>
      <c r="H10" s="13">
        <f>'Каникулы в горах|comiss'!H10</f>
        <v>10800</v>
      </c>
      <c r="I10" s="13">
        <f>'Каникулы в горах|comiss'!I10</f>
        <v>9450</v>
      </c>
      <c r="J10" s="13">
        <f>'Каникулы в горах|comiss'!J10</f>
        <v>8730</v>
      </c>
      <c r="K10" s="13">
        <f>'Каникулы в горах|comiss'!K10</f>
        <v>8190</v>
      </c>
      <c r="L10" s="13">
        <f>'Каникулы в горах|comiss'!L10</f>
        <v>8010</v>
      </c>
      <c r="M10" s="13">
        <f>'Каникулы в горах|comiss'!M10</f>
        <v>8190</v>
      </c>
      <c r="N10" s="13">
        <f>'Каникулы в горах|comiss'!N10</f>
        <v>8010</v>
      </c>
    </row>
    <row r="11" spans="1:14" s="15" customFormat="1" ht="12" customHeight="1" x14ac:dyDescent="0.2">
      <c r="A11" s="13" t="s">
        <v>326</v>
      </c>
      <c r="B11" s="13"/>
      <c r="C11" s="13"/>
      <c r="D11" s="13"/>
      <c r="E11" s="13"/>
      <c r="F11" s="13"/>
      <c r="G11" s="13"/>
      <c r="H11" s="13"/>
      <c r="I11" s="13"/>
      <c r="J11" s="13"/>
      <c r="K11" s="13"/>
      <c r="L11" s="13"/>
      <c r="M11" s="13"/>
      <c r="N11" s="13"/>
    </row>
    <row r="12" spans="1:14" s="16" customFormat="1" ht="12" customHeight="1" x14ac:dyDescent="0.2">
      <c r="A12" s="4">
        <v>1</v>
      </c>
      <c r="B12" s="13">
        <f>'Каникулы в горах|comiss'!B12</f>
        <v>14940</v>
      </c>
      <c r="C12" s="13">
        <f>'Каникулы в горах|comiss'!C12</f>
        <v>15750</v>
      </c>
      <c r="D12" s="13">
        <f>'Каникулы в горах|comiss'!D12</f>
        <v>18900</v>
      </c>
      <c r="E12" s="13">
        <f>'Каникулы в горах|comiss'!E12</f>
        <v>15750</v>
      </c>
      <c r="F12" s="13">
        <f>'Каникулы в горах|comiss'!F12</f>
        <v>17550</v>
      </c>
      <c r="G12" s="13">
        <f>'Каникулы в горах|comiss'!G12</f>
        <v>18900</v>
      </c>
      <c r="H12" s="13">
        <f>'Каникулы в горах|comiss'!H12</f>
        <v>14130</v>
      </c>
      <c r="I12" s="13">
        <f>'Каникулы в горах|comiss'!I12</f>
        <v>12780</v>
      </c>
      <c r="J12" s="13">
        <f>'Каникулы в горах|comiss'!J12</f>
        <v>12060</v>
      </c>
      <c r="K12" s="13">
        <f>'Каникулы в горах|comiss'!K12</f>
        <v>11520</v>
      </c>
      <c r="L12" s="13">
        <f>'Каникулы в горах|comiss'!L12</f>
        <v>11340</v>
      </c>
      <c r="M12" s="13">
        <f>'Каникулы в горах|comiss'!M12</f>
        <v>11520</v>
      </c>
      <c r="N12" s="13">
        <f>'Каникулы в горах|comiss'!N12</f>
        <v>11340</v>
      </c>
    </row>
    <row r="13" spans="1:14" s="16" customFormat="1" ht="12" customHeight="1" x14ac:dyDescent="0.2">
      <c r="A13" s="4">
        <v>2</v>
      </c>
      <c r="B13" s="13">
        <f>'Каникулы в горах|comiss'!B13</f>
        <v>16110</v>
      </c>
      <c r="C13" s="13">
        <f>'Каникулы в горах|comiss'!C13</f>
        <v>16920</v>
      </c>
      <c r="D13" s="13">
        <f>'Каникулы в горах|comiss'!D13</f>
        <v>20070</v>
      </c>
      <c r="E13" s="13">
        <f>'Каникулы в горах|comiss'!E13</f>
        <v>16920</v>
      </c>
      <c r="F13" s="13">
        <f>'Каникулы в горах|comiss'!F13</f>
        <v>18720</v>
      </c>
      <c r="G13" s="13">
        <f>'Каникулы в горах|comiss'!G13</f>
        <v>20070</v>
      </c>
      <c r="H13" s="13">
        <f>'Каникулы в горах|comiss'!H13</f>
        <v>15300</v>
      </c>
      <c r="I13" s="13">
        <f>'Каникулы в горах|comiss'!I13</f>
        <v>13950</v>
      </c>
      <c r="J13" s="13">
        <f>'Каникулы в горах|comiss'!J13</f>
        <v>13230</v>
      </c>
      <c r="K13" s="13">
        <f>'Каникулы в горах|comiss'!K13</f>
        <v>12690</v>
      </c>
      <c r="L13" s="13">
        <f>'Каникулы в горах|comiss'!L13</f>
        <v>12510</v>
      </c>
      <c r="M13" s="13">
        <f>'Каникулы в горах|comiss'!M13</f>
        <v>12690</v>
      </c>
      <c r="N13" s="13">
        <f>'Каникулы в горах|comiss'!N13</f>
        <v>12510</v>
      </c>
    </row>
    <row r="14" spans="1:14" s="15" customFormat="1" ht="12" customHeight="1" x14ac:dyDescent="0.2">
      <c r="A14" s="13" t="s">
        <v>327</v>
      </c>
      <c r="B14" s="13"/>
      <c r="C14" s="13"/>
      <c r="D14" s="13"/>
      <c r="E14" s="13"/>
      <c r="F14" s="13"/>
      <c r="G14" s="13"/>
      <c r="H14" s="13"/>
      <c r="I14" s="13"/>
      <c r="J14" s="13"/>
      <c r="K14" s="13"/>
      <c r="L14" s="13"/>
      <c r="M14" s="13"/>
      <c r="N14" s="13"/>
    </row>
    <row r="15" spans="1:14" s="16" customFormat="1" ht="12" customHeight="1" x14ac:dyDescent="0.2">
      <c r="A15" s="4">
        <v>1</v>
      </c>
      <c r="B15" s="13">
        <f>'Каникулы в горах|comiss'!B15</f>
        <v>16740</v>
      </c>
      <c r="C15" s="13">
        <f>'Каникулы в горах|comiss'!C15</f>
        <v>17550</v>
      </c>
      <c r="D15" s="13">
        <f>'Каникулы в горах|comiss'!D15</f>
        <v>20700</v>
      </c>
      <c r="E15" s="13">
        <f>'Каникулы в горах|comiss'!E15</f>
        <v>17550</v>
      </c>
      <c r="F15" s="13">
        <f>'Каникулы в горах|comiss'!F15</f>
        <v>19350</v>
      </c>
      <c r="G15" s="13">
        <f>'Каникулы в горах|comiss'!G15</f>
        <v>20700</v>
      </c>
      <c r="H15" s="13">
        <f>'Каникулы в горах|comiss'!H15</f>
        <v>15930</v>
      </c>
      <c r="I15" s="13">
        <f>'Каникулы в горах|comiss'!I15</f>
        <v>14580</v>
      </c>
      <c r="J15" s="13">
        <f>'Каникулы в горах|comiss'!J15</f>
        <v>13860</v>
      </c>
      <c r="K15" s="13">
        <f>'Каникулы в горах|comiss'!K15</f>
        <v>13320</v>
      </c>
      <c r="L15" s="13">
        <f>'Каникулы в горах|comiss'!L15</f>
        <v>13140</v>
      </c>
      <c r="M15" s="13">
        <f>'Каникулы в горах|comiss'!M15</f>
        <v>13320</v>
      </c>
      <c r="N15" s="13">
        <f>'Каникулы в горах|comiss'!N15</f>
        <v>13140</v>
      </c>
    </row>
    <row r="16" spans="1:14" s="16" customFormat="1" ht="12" customHeight="1" x14ac:dyDescent="0.2">
      <c r="A16" s="278">
        <v>2</v>
      </c>
      <c r="B16" s="13">
        <f>'Каникулы в горах|comiss'!B16</f>
        <v>17910</v>
      </c>
      <c r="C16" s="13">
        <f>'Каникулы в горах|comiss'!C16</f>
        <v>18720</v>
      </c>
      <c r="D16" s="13">
        <f>'Каникулы в горах|comiss'!D16</f>
        <v>21870</v>
      </c>
      <c r="E16" s="13">
        <f>'Каникулы в горах|comiss'!E16</f>
        <v>18720</v>
      </c>
      <c r="F16" s="13">
        <f>'Каникулы в горах|comiss'!F16</f>
        <v>20520</v>
      </c>
      <c r="G16" s="13">
        <f>'Каникулы в горах|comiss'!G16</f>
        <v>21870</v>
      </c>
      <c r="H16" s="13">
        <f>'Каникулы в горах|comiss'!H16</f>
        <v>17100</v>
      </c>
      <c r="I16" s="13">
        <f>'Каникулы в горах|comiss'!I16</f>
        <v>15750</v>
      </c>
      <c r="J16" s="13">
        <f>'Каникулы в горах|comiss'!J16</f>
        <v>15030</v>
      </c>
      <c r="K16" s="13">
        <f>'Каникулы в горах|comiss'!K16</f>
        <v>14490</v>
      </c>
      <c r="L16" s="13">
        <f>'Каникулы в горах|comiss'!L16</f>
        <v>14310</v>
      </c>
      <c r="M16" s="13">
        <f>'Каникулы в горах|comiss'!M16</f>
        <v>14490</v>
      </c>
      <c r="N16" s="13">
        <f>'Каникулы в горах|comiss'!N16</f>
        <v>14310</v>
      </c>
    </row>
    <row r="17" spans="1:14" s="16" customFormat="1" ht="12" customHeight="1" x14ac:dyDescent="0.2">
      <c r="A17" s="279" t="s">
        <v>377</v>
      </c>
      <c r="B17" s="13"/>
      <c r="C17" s="13"/>
      <c r="D17" s="13"/>
      <c r="E17" s="13"/>
      <c r="F17" s="13"/>
      <c r="G17" s="13"/>
      <c r="H17" s="13"/>
      <c r="I17" s="13"/>
      <c r="J17" s="13"/>
      <c r="K17" s="13"/>
      <c r="L17" s="13"/>
      <c r="M17" s="13"/>
      <c r="N17" s="13"/>
    </row>
    <row r="18" spans="1:14" s="16" customFormat="1" ht="12" customHeight="1" x14ac:dyDescent="0.2">
      <c r="A18" s="4">
        <v>1</v>
      </c>
      <c r="B18" s="13">
        <f>'Каникулы в горах|comiss'!B18</f>
        <v>22590</v>
      </c>
      <c r="C18" s="13">
        <f>'Каникулы в горах|comiss'!C18</f>
        <v>23400</v>
      </c>
      <c r="D18" s="13">
        <f>'Каникулы в горах|comiss'!D18</f>
        <v>26550</v>
      </c>
      <c r="E18" s="13">
        <f>'Каникулы в горах|comiss'!E18</f>
        <v>23400</v>
      </c>
      <c r="F18" s="13">
        <f>'Каникулы в горах|comiss'!F18</f>
        <v>25200</v>
      </c>
      <c r="G18" s="13">
        <f>'Каникулы в горах|comiss'!G18</f>
        <v>26550</v>
      </c>
      <c r="H18" s="13">
        <f>'Каникулы в горах|comiss'!H18</f>
        <v>21780</v>
      </c>
      <c r="I18" s="13">
        <f>'Каникулы в горах|comiss'!I18</f>
        <v>20430</v>
      </c>
      <c r="J18" s="13">
        <f>'Каникулы в горах|comiss'!J18</f>
        <v>19710</v>
      </c>
      <c r="K18" s="13">
        <f>'Каникулы в горах|comiss'!K18</f>
        <v>19170</v>
      </c>
      <c r="L18" s="13">
        <f>'Каникулы в горах|comiss'!L18</f>
        <v>18990</v>
      </c>
      <c r="M18" s="13">
        <f>'Каникулы в горах|comiss'!M18</f>
        <v>19170</v>
      </c>
      <c r="N18" s="13">
        <f>'Каникулы в горах|comiss'!N18</f>
        <v>18990</v>
      </c>
    </row>
    <row r="19" spans="1:14" s="16" customFormat="1" ht="12" customHeight="1" x14ac:dyDescent="0.2">
      <c r="A19" s="278">
        <v>2</v>
      </c>
      <c r="B19" s="13">
        <f>'Каникулы в горах|comiss'!B19</f>
        <v>23760</v>
      </c>
      <c r="C19" s="13">
        <f>'Каникулы в горах|comiss'!C19</f>
        <v>24570</v>
      </c>
      <c r="D19" s="13">
        <f>'Каникулы в горах|comiss'!D19</f>
        <v>27720</v>
      </c>
      <c r="E19" s="13">
        <f>'Каникулы в горах|comiss'!E19</f>
        <v>24570</v>
      </c>
      <c r="F19" s="13">
        <f>'Каникулы в горах|comiss'!F19</f>
        <v>26370</v>
      </c>
      <c r="G19" s="13">
        <f>'Каникулы в горах|comiss'!G19</f>
        <v>27720</v>
      </c>
      <c r="H19" s="13">
        <f>'Каникулы в горах|comiss'!H19</f>
        <v>22950</v>
      </c>
      <c r="I19" s="13">
        <f>'Каникулы в горах|comiss'!I19</f>
        <v>21600</v>
      </c>
      <c r="J19" s="13">
        <f>'Каникулы в горах|comiss'!J19</f>
        <v>20880</v>
      </c>
      <c r="K19" s="13">
        <f>'Каникулы в горах|comiss'!K19</f>
        <v>20340</v>
      </c>
      <c r="L19" s="13">
        <f>'Каникулы в горах|comiss'!L19</f>
        <v>20160</v>
      </c>
      <c r="M19" s="13">
        <f>'Каникулы в горах|comiss'!M19</f>
        <v>20340</v>
      </c>
      <c r="N19" s="13">
        <f>'Каникулы в горах|comiss'!N19</f>
        <v>20160</v>
      </c>
    </row>
    <row r="20" spans="1:14" s="16" customFormat="1" ht="12" customHeight="1" x14ac:dyDescent="0.2">
      <c r="A20" s="278">
        <v>3</v>
      </c>
      <c r="B20" s="13">
        <f>'Каникулы в горах|comiss'!B20</f>
        <v>24930</v>
      </c>
      <c r="C20" s="13">
        <f>'Каникулы в горах|comiss'!C20</f>
        <v>25740</v>
      </c>
      <c r="D20" s="13">
        <f>'Каникулы в горах|comiss'!D20</f>
        <v>28890</v>
      </c>
      <c r="E20" s="13">
        <f>'Каникулы в горах|comiss'!E20</f>
        <v>25740</v>
      </c>
      <c r="F20" s="13">
        <f>'Каникулы в горах|comiss'!F20</f>
        <v>27540</v>
      </c>
      <c r="G20" s="13">
        <f>'Каникулы в горах|comiss'!G20</f>
        <v>28890</v>
      </c>
      <c r="H20" s="13">
        <f>'Каникулы в горах|comiss'!H20</f>
        <v>24120</v>
      </c>
      <c r="I20" s="13">
        <f>'Каникулы в горах|comiss'!I20</f>
        <v>22770</v>
      </c>
      <c r="J20" s="13">
        <f>'Каникулы в горах|comiss'!J20</f>
        <v>22050</v>
      </c>
      <c r="K20" s="13">
        <f>'Каникулы в горах|comiss'!K20</f>
        <v>21510</v>
      </c>
      <c r="L20" s="13">
        <f>'Каникулы в горах|comiss'!L20</f>
        <v>21330</v>
      </c>
      <c r="M20" s="13">
        <f>'Каникулы в горах|comiss'!M20</f>
        <v>21510</v>
      </c>
      <c r="N20" s="13">
        <f>'Каникулы в горах|comiss'!N20</f>
        <v>21330</v>
      </c>
    </row>
    <row r="21" spans="1:14" s="16" customFormat="1" ht="12" customHeight="1" x14ac:dyDescent="0.2">
      <c r="A21" s="278">
        <v>4</v>
      </c>
      <c r="B21" s="13">
        <f>'Каникулы в горах|comiss'!B21</f>
        <v>26100</v>
      </c>
      <c r="C21" s="13">
        <f>'Каникулы в горах|comiss'!C21</f>
        <v>26910</v>
      </c>
      <c r="D21" s="13">
        <f>'Каникулы в горах|comiss'!D21</f>
        <v>30060</v>
      </c>
      <c r="E21" s="13">
        <f>'Каникулы в горах|comiss'!E21</f>
        <v>26910</v>
      </c>
      <c r="F21" s="13">
        <f>'Каникулы в горах|comiss'!F21</f>
        <v>28710</v>
      </c>
      <c r="G21" s="13">
        <f>'Каникулы в горах|comiss'!G21</f>
        <v>30060</v>
      </c>
      <c r="H21" s="13">
        <f>'Каникулы в горах|comiss'!H21</f>
        <v>25290</v>
      </c>
      <c r="I21" s="13">
        <f>'Каникулы в горах|comiss'!I21</f>
        <v>23940</v>
      </c>
      <c r="J21" s="13">
        <f>'Каникулы в горах|comiss'!J21</f>
        <v>23220</v>
      </c>
      <c r="K21" s="13">
        <f>'Каникулы в горах|comiss'!K21</f>
        <v>22680</v>
      </c>
      <c r="L21" s="13">
        <f>'Каникулы в горах|comiss'!L21</f>
        <v>22500</v>
      </c>
      <c r="M21" s="13">
        <f>'Каникулы в горах|comiss'!M21</f>
        <v>22680</v>
      </c>
      <c r="N21" s="13">
        <f>'Каникулы в горах|comiss'!N21</f>
        <v>22500</v>
      </c>
    </row>
    <row r="22" spans="1:14" s="16" customFormat="1" ht="12" customHeight="1" x14ac:dyDescent="0.2">
      <c r="A22" s="43"/>
      <c r="B22" s="260"/>
      <c r="C22" s="260"/>
      <c r="D22" s="260"/>
      <c r="E22" s="260"/>
      <c r="F22" s="260"/>
      <c r="G22" s="260"/>
      <c r="H22" s="260"/>
      <c r="I22" s="260"/>
      <c r="J22" s="260"/>
      <c r="K22" s="260"/>
      <c r="L22" s="260"/>
      <c r="M22" s="260"/>
      <c r="N22" s="260"/>
    </row>
    <row r="23" spans="1:14" s="16" customFormat="1" ht="12" customHeight="1" x14ac:dyDescent="0.2">
      <c r="A23" s="43"/>
      <c r="B23" s="260"/>
      <c r="C23" s="260"/>
      <c r="D23" s="260"/>
      <c r="E23" s="260"/>
      <c r="F23" s="260"/>
      <c r="G23" s="260"/>
      <c r="H23" s="260"/>
      <c r="I23" s="260"/>
      <c r="J23" s="260"/>
      <c r="K23" s="260"/>
      <c r="L23" s="260"/>
      <c r="M23" s="260"/>
      <c r="N23" s="260"/>
    </row>
    <row r="24" spans="1:14" s="16" customFormat="1" ht="12" customHeight="1" x14ac:dyDescent="0.2">
      <c r="A24" s="153" t="s">
        <v>169</v>
      </c>
      <c r="B24" s="195">
        <f t="shared" ref="B24" si="0">B3</f>
        <v>45588</v>
      </c>
      <c r="C24" s="195">
        <f t="shared" ref="C24:N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row>
    <row r="25" spans="1:14" s="16" customFormat="1" ht="12" customHeight="1" x14ac:dyDescent="0.2">
      <c r="A25" s="271" t="s">
        <v>200</v>
      </c>
      <c r="B25" s="195">
        <f t="shared" ref="B25" si="2">B4</f>
        <v>45588</v>
      </c>
      <c r="C25" s="195">
        <f t="shared" ref="C25:N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row>
    <row r="26" spans="1:14" s="16" customFormat="1" ht="12" customHeight="1" x14ac:dyDescent="0.2">
      <c r="A26" s="13" t="s">
        <v>220</v>
      </c>
      <c r="B26" s="273"/>
      <c r="C26" s="273"/>
      <c r="D26" s="273"/>
      <c r="E26" s="273"/>
      <c r="F26" s="273"/>
      <c r="G26" s="273"/>
      <c r="H26" s="273"/>
      <c r="I26" s="273"/>
      <c r="J26" s="273"/>
      <c r="K26" s="273"/>
      <c r="L26" s="273"/>
      <c r="M26" s="273"/>
      <c r="N26" s="273"/>
    </row>
    <row r="27" spans="1:14" s="16" customFormat="1" ht="12" customHeight="1" x14ac:dyDescent="0.2">
      <c r="A27" s="4">
        <v>1</v>
      </c>
      <c r="B27" s="20">
        <f t="shared" ref="B27" si="4">B6*0.87+25</f>
        <v>7933.3</v>
      </c>
      <c r="C27" s="20">
        <f t="shared" ref="C27:N27" si="5">C6*0.87+25</f>
        <v>8638</v>
      </c>
      <c r="D27" s="20">
        <f t="shared" si="5"/>
        <v>11378.5</v>
      </c>
      <c r="E27" s="20">
        <f t="shared" si="5"/>
        <v>8638</v>
      </c>
      <c r="F27" s="20">
        <f t="shared" si="5"/>
        <v>10204</v>
      </c>
      <c r="G27" s="20">
        <f t="shared" si="5"/>
        <v>11378.5</v>
      </c>
      <c r="H27" s="20">
        <f t="shared" si="5"/>
        <v>7228.6</v>
      </c>
      <c r="I27" s="20">
        <f t="shared" si="5"/>
        <v>6054.1</v>
      </c>
      <c r="J27" s="20">
        <f t="shared" si="5"/>
        <v>5427.7</v>
      </c>
      <c r="K27" s="20">
        <f t="shared" si="5"/>
        <v>4957.8999999999996</v>
      </c>
      <c r="L27" s="20">
        <f t="shared" si="5"/>
        <v>4801.3</v>
      </c>
      <c r="M27" s="20">
        <f t="shared" si="5"/>
        <v>4957.8999999999996</v>
      </c>
      <c r="N27" s="20">
        <f t="shared" si="5"/>
        <v>4801.3</v>
      </c>
    </row>
    <row r="28" spans="1:14" s="16" customFormat="1" ht="12" customHeight="1" x14ac:dyDescent="0.2">
      <c r="A28" s="4">
        <v>2</v>
      </c>
      <c r="B28" s="20">
        <f t="shared" ref="B28" si="6">B7*0.87+25</f>
        <v>8951.2000000000007</v>
      </c>
      <c r="C28" s="20">
        <f t="shared" ref="C28:N28" si="7">C7*0.87+25</f>
        <v>9655.9</v>
      </c>
      <c r="D28" s="20">
        <f t="shared" si="7"/>
        <v>12396.4</v>
      </c>
      <c r="E28" s="20">
        <f t="shared" si="7"/>
        <v>9655.9</v>
      </c>
      <c r="F28" s="20">
        <f t="shared" si="7"/>
        <v>11221.9</v>
      </c>
      <c r="G28" s="20">
        <f t="shared" si="7"/>
        <v>12396.4</v>
      </c>
      <c r="H28" s="20">
        <f t="shared" si="7"/>
        <v>8246.5</v>
      </c>
      <c r="I28" s="20">
        <f t="shared" si="7"/>
        <v>7072</v>
      </c>
      <c r="J28" s="20">
        <f t="shared" si="7"/>
        <v>6445.6</v>
      </c>
      <c r="K28" s="20">
        <f t="shared" si="7"/>
        <v>5975.8</v>
      </c>
      <c r="L28" s="20">
        <f t="shared" si="7"/>
        <v>5819.2</v>
      </c>
      <c r="M28" s="20">
        <f t="shared" si="7"/>
        <v>5975.8</v>
      </c>
      <c r="N28" s="20">
        <f t="shared" si="7"/>
        <v>5819.2</v>
      </c>
    </row>
    <row r="29" spans="1:14" s="16" customFormat="1" ht="12" customHeight="1" x14ac:dyDescent="0.2">
      <c r="A29" s="13" t="s">
        <v>307</v>
      </c>
      <c r="B29" s="20"/>
      <c r="C29" s="20"/>
      <c r="D29" s="20"/>
      <c r="E29" s="20"/>
      <c r="F29" s="20"/>
      <c r="G29" s="20"/>
      <c r="H29" s="20"/>
      <c r="I29" s="20"/>
      <c r="J29" s="20"/>
      <c r="K29" s="20"/>
      <c r="L29" s="20"/>
      <c r="M29" s="20"/>
      <c r="N29" s="20"/>
    </row>
    <row r="30" spans="1:14" s="16" customFormat="1" ht="12" customHeight="1" x14ac:dyDescent="0.2">
      <c r="A30" s="4">
        <v>1</v>
      </c>
      <c r="B30" s="20">
        <f t="shared" ref="B30" si="8">B9*0.87+25</f>
        <v>9107.7999999999993</v>
      </c>
      <c r="C30" s="20">
        <f t="shared" ref="C30:N30" si="9">C9*0.87+25</f>
        <v>9812.5</v>
      </c>
      <c r="D30" s="20">
        <f t="shared" si="9"/>
        <v>12553</v>
      </c>
      <c r="E30" s="20">
        <f t="shared" si="9"/>
        <v>9812.5</v>
      </c>
      <c r="F30" s="20">
        <f t="shared" si="9"/>
        <v>11378.5</v>
      </c>
      <c r="G30" s="20">
        <f t="shared" si="9"/>
        <v>12553</v>
      </c>
      <c r="H30" s="20">
        <f t="shared" si="9"/>
        <v>8403.1</v>
      </c>
      <c r="I30" s="20">
        <f t="shared" si="9"/>
        <v>7228.6</v>
      </c>
      <c r="J30" s="20">
        <f t="shared" si="9"/>
        <v>6602.2</v>
      </c>
      <c r="K30" s="20">
        <f t="shared" si="9"/>
        <v>6132.4</v>
      </c>
      <c r="L30" s="20">
        <f t="shared" si="9"/>
        <v>5975.8</v>
      </c>
      <c r="M30" s="20">
        <f t="shared" si="9"/>
        <v>6132.4</v>
      </c>
      <c r="N30" s="20">
        <f t="shared" si="9"/>
        <v>5975.8</v>
      </c>
    </row>
    <row r="31" spans="1:14" s="16" customFormat="1" ht="12" customHeight="1" x14ac:dyDescent="0.2">
      <c r="A31" s="4">
        <v>2</v>
      </c>
      <c r="B31" s="20">
        <f t="shared" ref="B31" si="10">B10*0.87+25</f>
        <v>10125.700000000001</v>
      </c>
      <c r="C31" s="20">
        <f t="shared" ref="C31:N31" si="11">C10*0.87+25</f>
        <v>10830.4</v>
      </c>
      <c r="D31" s="20">
        <f t="shared" si="11"/>
        <v>13570.9</v>
      </c>
      <c r="E31" s="20">
        <f t="shared" si="11"/>
        <v>10830.4</v>
      </c>
      <c r="F31" s="20">
        <f t="shared" si="11"/>
        <v>12396.4</v>
      </c>
      <c r="G31" s="20">
        <f t="shared" si="11"/>
        <v>13570.9</v>
      </c>
      <c r="H31" s="20">
        <f t="shared" si="11"/>
        <v>9421</v>
      </c>
      <c r="I31" s="20">
        <f t="shared" si="11"/>
        <v>8246.5</v>
      </c>
      <c r="J31" s="20">
        <f t="shared" si="11"/>
        <v>7620.1</v>
      </c>
      <c r="K31" s="20">
        <f t="shared" si="11"/>
        <v>7150.3</v>
      </c>
      <c r="L31" s="20">
        <f t="shared" si="11"/>
        <v>6993.7</v>
      </c>
      <c r="M31" s="20">
        <f t="shared" si="11"/>
        <v>7150.3</v>
      </c>
      <c r="N31" s="20">
        <f t="shared" si="11"/>
        <v>6993.7</v>
      </c>
    </row>
    <row r="32" spans="1:14" s="16" customFormat="1" ht="12" customHeight="1" x14ac:dyDescent="0.2">
      <c r="A32" s="13" t="s">
        <v>326</v>
      </c>
      <c r="B32" s="20"/>
      <c r="C32" s="20"/>
      <c r="D32" s="20"/>
      <c r="E32" s="20"/>
      <c r="F32" s="20"/>
      <c r="G32" s="20"/>
      <c r="H32" s="20"/>
      <c r="I32" s="20"/>
      <c r="J32" s="20"/>
      <c r="K32" s="20"/>
      <c r="L32" s="20"/>
      <c r="M32" s="20"/>
      <c r="N32" s="20"/>
    </row>
    <row r="33" spans="1:14" s="16" customFormat="1" ht="12" customHeight="1" x14ac:dyDescent="0.2">
      <c r="A33" s="4">
        <v>1</v>
      </c>
      <c r="B33" s="20">
        <f t="shared" ref="B33" si="12">B12*0.87+25</f>
        <v>13022.8</v>
      </c>
      <c r="C33" s="20">
        <f t="shared" ref="C33:N33" si="13">C12*0.87+25</f>
        <v>13727.5</v>
      </c>
      <c r="D33" s="20">
        <f t="shared" si="13"/>
        <v>16468</v>
      </c>
      <c r="E33" s="20">
        <f t="shared" si="13"/>
        <v>13727.5</v>
      </c>
      <c r="F33" s="20">
        <f t="shared" si="13"/>
        <v>15293.5</v>
      </c>
      <c r="G33" s="20">
        <f t="shared" si="13"/>
        <v>16468</v>
      </c>
      <c r="H33" s="20">
        <f t="shared" si="13"/>
        <v>12318.1</v>
      </c>
      <c r="I33" s="20">
        <f t="shared" si="13"/>
        <v>11143.6</v>
      </c>
      <c r="J33" s="20">
        <f t="shared" si="13"/>
        <v>10517.2</v>
      </c>
      <c r="K33" s="20">
        <f t="shared" si="13"/>
        <v>10047.4</v>
      </c>
      <c r="L33" s="20">
        <f t="shared" si="13"/>
        <v>9890.7999999999993</v>
      </c>
      <c r="M33" s="20">
        <f t="shared" si="13"/>
        <v>10047.4</v>
      </c>
      <c r="N33" s="20">
        <f t="shared" si="13"/>
        <v>9890.7999999999993</v>
      </c>
    </row>
    <row r="34" spans="1:14" s="16" customFormat="1" ht="12" customHeight="1" x14ac:dyDescent="0.2">
      <c r="A34" s="4">
        <v>2</v>
      </c>
      <c r="B34" s="20">
        <f t="shared" ref="B34" si="14">B13*0.87+25</f>
        <v>14040.7</v>
      </c>
      <c r="C34" s="20">
        <f t="shared" ref="C34:N34" si="15">C13*0.87+25</f>
        <v>14745.4</v>
      </c>
      <c r="D34" s="20">
        <f t="shared" si="15"/>
        <v>17485.900000000001</v>
      </c>
      <c r="E34" s="20">
        <f t="shared" si="15"/>
        <v>14745.4</v>
      </c>
      <c r="F34" s="20">
        <f t="shared" si="15"/>
        <v>16311.4</v>
      </c>
      <c r="G34" s="20">
        <f t="shared" si="15"/>
        <v>17485.900000000001</v>
      </c>
      <c r="H34" s="20">
        <f t="shared" si="15"/>
        <v>13336</v>
      </c>
      <c r="I34" s="20">
        <f t="shared" si="15"/>
        <v>12161.5</v>
      </c>
      <c r="J34" s="20">
        <f t="shared" si="15"/>
        <v>11535.1</v>
      </c>
      <c r="K34" s="20">
        <f t="shared" si="15"/>
        <v>11065.3</v>
      </c>
      <c r="L34" s="20">
        <f t="shared" si="15"/>
        <v>10908.7</v>
      </c>
      <c r="M34" s="20">
        <f t="shared" si="15"/>
        <v>11065.3</v>
      </c>
      <c r="N34" s="20">
        <f t="shared" si="15"/>
        <v>10908.7</v>
      </c>
    </row>
    <row r="35" spans="1:14" s="16" customFormat="1" ht="12" customHeight="1" x14ac:dyDescent="0.2">
      <c r="A35" s="13" t="s">
        <v>327</v>
      </c>
      <c r="B35" s="20"/>
      <c r="C35" s="20"/>
      <c r="D35" s="20"/>
      <c r="E35" s="20"/>
      <c r="F35" s="20"/>
      <c r="G35" s="20"/>
      <c r="H35" s="20"/>
      <c r="I35" s="20"/>
      <c r="J35" s="20"/>
      <c r="K35" s="20"/>
      <c r="L35" s="20"/>
      <c r="M35" s="20"/>
      <c r="N35" s="20"/>
    </row>
    <row r="36" spans="1:14" s="16" customFormat="1" ht="12" customHeight="1" x14ac:dyDescent="0.2">
      <c r="A36" s="4">
        <v>1</v>
      </c>
      <c r="B36" s="20">
        <f t="shared" ref="B36" si="16">B15*0.87+25</f>
        <v>14588.8</v>
      </c>
      <c r="C36" s="20">
        <f t="shared" ref="C36:N36" si="17">C15*0.87+25</f>
        <v>15293.5</v>
      </c>
      <c r="D36" s="20">
        <f t="shared" si="17"/>
        <v>18034</v>
      </c>
      <c r="E36" s="20">
        <f t="shared" si="17"/>
        <v>15293.5</v>
      </c>
      <c r="F36" s="20">
        <f t="shared" si="17"/>
        <v>16859.5</v>
      </c>
      <c r="G36" s="20">
        <f t="shared" si="17"/>
        <v>18034</v>
      </c>
      <c r="H36" s="20">
        <f t="shared" si="17"/>
        <v>13884.1</v>
      </c>
      <c r="I36" s="20">
        <f t="shared" si="17"/>
        <v>12709.6</v>
      </c>
      <c r="J36" s="20">
        <f t="shared" si="17"/>
        <v>12083.2</v>
      </c>
      <c r="K36" s="20">
        <f t="shared" si="17"/>
        <v>11613.4</v>
      </c>
      <c r="L36" s="20">
        <f t="shared" si="17"/>
        <v>11456.8</v>
      </c>
      <c r="M36" s="20">
        <f t="shared" si="17"/>
        <v>11613.4</v>
      </c>
      <c r="N36" s="20">
        <f t="shared" si="17"/>
        <v>11456.8</v>
      </c>
    </row>
    <row r="37" spans="1:14" s="16" customFormat="1" ht="12" customHeight="1" x14ac:dyDescent="0.2">
      <c r="A37" s="278">
        <v>2</v>
      </c>
      <c r="B37" s="20">
        <f t="shared" ref="B37" si="18">B16*0.87+25</f>
        <v>15606.7</v>
      </c>
      <c r="C37" s="20">
        <f t="shared" ref="C37:N37" si="19">C16*0.87+25</f>
        <v>16311.4</v>
      </c>
      <c r="D37" s="20">
        <f t="shared" si="19"/>
        <v>19051.900000000001</v>
      </c>
      <c r="E37" s="20">
        <f t="shared" si="19"/>
        <v>16311.4</v>
      </c>
      <c r="F37" s="20">
        <f t="shared" si="19"/>
        <v>17877.400000000001</v>
      </c>
      <c r="G37" s="20">
        <f t="shared" si="19"/>
        <v>19051.900000000001</v>
      </c>
      <c r="H37" s="20">
        <f t="shared" si="19"/>
        <v>14902</v>
      </c>
      <c r="I37" s="20">
        <f t="shared" si="19"/>
        <v>13727.5</v>
      </c>
      <c r="J37" s="20">
        <f t="shared" si="19"/>
        <v>13101.1</v>
      </c>
      <c r="K37" s="20">
        <f t="shared" si="19"/>
        <v>12631.3</v>
      </c>
      <c r="L37" s="20">
        <f t="shared" si="19"/>
        <v>12474.7</v>
      </c>
      <c r="M37" s="20">
        <f t="shared" si="19"/>
        <v>12631.3</v>
      </c>
      <c r="N37" s="20">
        <f t="shared" si="19"/>
        <v>12474.7</v>
      </c>
    </row>
    <row r="38" spans="1:14" s="16" customFormat="1" ht="12" customHeight="1" x14ac:dyDescent="0.2">
      <c r="A38" s="279" t="s">
        <v>377</v>
      </c>
      <c r="B38" s="20"/>
      <c r="C38" s="20"/>
      <c r="D38" s="20"/>
      <c r="E38" s="20"/>
      <c r="F38" s="20"/>
      <c r="G38" s="20"/>
      <c r="H38" s="20"/>
      <c r="I38" s="20"/>
      <c r="J38" s="20"/>
      <c r="K38" s="20"/>
      <c r="L38" s="20"/>
      <c r="M38" s="20"/>
      <c r="N38" s="20"/>
    </row>
    <row r="39" spans="1:14" s="16" customFormat="1" ht="12" customHeight="1" x14ac:dyDescent="0.2">
      <c r="A39" s="4">
        <v>1</v>
      </c>
      <c r="B39" s="20">
        <f t="shared" ref="B39" si="20">B18*0.87+25</f>
        <v>19678.3</v>
      </c>
      <c r="C39" s="20">
        <f t="shared" ref="C39:N39" si="21">C18*0.87+25</f>
        <v>20383</v>
      </c>
      <c r="D39" s="20">
        <f t="shared" si="21"/>
        <v>23123.5</v>
      </c>
      <c r="E39" s="20">
        <f t="shared" si="21"/>
        <v>20383</v>
      </c>
      <c r="F39" s="20">
        <f t="shared" si="21"/>
        <v>21949</v>
      </c>
      <c r="G39" s="20">
        <f t="shared" si="21"/>
        <v>23123.5</v>
      </c>
      <c r="H39" s="20">
        <f t="shared" si="21"/>
        <v>18973.599999999999</v>
      </c>
      <c r="I39" s="20">
        <f t="shared" si="21"/>
        <v>17799.099999999999</v>
      </c>
      <c r="J39" s="20">
        <f t="shared" si="21"/>
        <v>17172.7</v>
      </c>
      <c r="K39" s="20">
        <f t="shared" si="21"/>
        <v>16702.900000000001</v>
      </c>
      <c r="L39" s="20">
        <f t="shared" si="21"/>
        <v>16546.3</v>
      </c>
      <c r="M39" s="20">
        <f t="shared" si="21"/>
        <v>16702.900000000001</v>
      </c>
      <c r="N39" s="20">
        <f t="shared" si="21"/>
        <v>16546.3</v>
      </c>
    </row>
    <row r="40" spans="1:14" s="16" customFormat="1" ht="12" customHeight="1" x14ac:dyDescent="0.2">
      <c r="A40" s="278">
        <v>2</v>
      </c>
      <c r="B40" s="20">
        <f t="shared" ref="B40" si="22">B19*0.87+25</f>
        <v>20696.2</v>
      </c>
      <c r="C40" s="20">
        <f t="shared" ref="C40:N40" si="23">C19*0.87+25</f>
        <v>21400.9</v>
      </c>
      <c r="D40" s="20">
        <f t="shared" si="23"/>
        <v>24141.4</v>
      </c>
      <c r="E40" s="20">
        <f t="shared" si="23"/>
        <v>21400.9</v>
      </c>
      <c r="F40" s="20">
        <f t="shared" si="23"/>
        <v>22966.9</v>
      </c>
      <c r="G40" s="20">
        <f t="shared" si="23"/>
        <v>24141.4</v>
      </c>
      <c r="H40" s="20">
        <f t="shared" si="23"/>
        <v>19991.5</v>
      </c>
      <c r="I40" s="20">
        <f t="shared" si="23"/>
        <v>18817</v>
      </c>
      <c r="J40" s="20">
        <f t="shared" si="23"/>
        <v>18190.599999999999</v>
      </c>
      <c r="K40" s="20">
        <f t="shared" si="23"/>
        <v>17720.8</v>
      </c>
      <c r="L40" s="20">
        <f t="shared" si="23"/>
        <v>17564.2</v>
      </c>
      <c r="M40" s="20">
        <f t="shared" si="23"/>
        <v>17720.8</v>
      </c>
      <c r="N40" s="20">
        <f t="shared" si="23"/>
        <v>17564.2</v>
      </c>
    </row>
    <row r="41" spans="1:14" s="16" customFormat="1" ht="12" customHeight="1" x14ac:dyDescent="0.2">
      <c r="A41" s="278">
        <v>3</v>
      </c>
      <c r="B41" s="20">
        <f t="shared" ref="B41" si="24">B20*0.87+25</f>
        <v>21714.1</v>
      </c>
      <c r="C41" s="20">
        <f t="shared" ref="C41:N41" si="25">C20*0.87+25</f>
        <v>22418.799999999999</v>
      </c>
      <c r="D41" s="20">
        <f t="shared" si="25"/>
        <v>25159.3</v>
      </c>
      <c r="E41" s="20">
        <f t="shared" si="25"/>
        <v>22418.799999999999</v>
      </c>
      <c r="F41" s="20">
        <f t="shared" si="25"/>
        <v>23984.799999999999</v>
      </c>
      <c r="G41" s="20">
        <f t="shared" si="25"/>
        <v>25159.3</v>
      </c>
      <c r="H41" s="20">
        <f t="shared" si="25"/>
        <v>21009.4</v>
      </c>
      <c r="I41" s="20">
        <f t="shared" si="25"/>
        <v>19834.900000000001</v>
      </c>
      <c r="J41" s="20">
        <f t="shared" si="25"/>
        <v>19208.5</v>
      </c>
      <c r="K41" s="20">
        <f t="shared" si="25"/>
        <v>18738.7</v>
      </c>
      <c r="L41" s="20">
        <f t="shared" si="25"/>
        <v>18582.099999999999</v>
      </c>
      <c r="M41" s="20">
        <f t="shared" si="25"/>
        <v>18738.7</v>
      </c>
      <c r="N41" s="20">
        <f t="shared" si="25"/>
        <v>18582.099999999999</v>
      </c>
    </row>
    <row r="42" spans="1:14" s="16" customFormat="1" ht="12" customHeight="1" x14ac:dyDescent="0.2">
      <c r="A42" s="278">
        <v>4</v>
      </c>
      <c r="B42" s="20">
        <f t="shared" ref="B42" si="26">B21*0.87+25</f>
        <v>22732</v>
      </c>
      <c r="C42" s="20">
        <f t="shared" ref="C42:N42" si="27">C21*0.87+25</f>
        <v>23436.7</v>
      </c>
      <c r="D42" s="20">
        <f t="shared" si="27"/>
        <v>26177.200000000001</v>
      </c>
      <c r="E42" s="20">
        <f t="shared" si="27"/>
        <v>23436.7</v>
      </c>
      <c r="F42" s="20">
        <f t="shared" si="27"/>
        <v>25002.7</v>
      </c>
      <c r="G42" s="20">
        <f t="shared" si="27"/>
        <v>26177.200000000001</v>
      </c>
      <c r="H42" s="20">
        <f t="shared" si="27"/>
        <v>22027.3</v>
      </c>
      <c r="I42" s="20">
        <f t="shared" si="27"/>
        <v>20852.8</v>
      </c>
      <c r="J42" s="20">
        <f t="shared" si="27"/>
        <v>20226.400000000001</v>
      </c>
      <c r="K42" s="20">
        <f t="shared" si="27"/>
        <v>19756.599999999999</v>
      </c>
      <c r="L42" s="20">
        <f t="shared" si="27"/>
        <v>19600</v>
      </c>
      <c r="M42" s="20">
        <f t="shared" si="27"/>
        <v>19756.599999999999</v>
      </c>
      <c r="N42" s="20">
        <f t="shared" si="27"/>
        <v>19600</v>
      </c>
    </row>
    <row r="43" spans="1:14" s="16" customFormat="1" ht="165" x14ac:dyDescent="0.2">
      <c r="A43" s="304" t="s">
        <v>409</v>
      </c>
    </row>
    <row r="44" spans="1:14" s="16" customFormat="1" ht="12" customHeight="1" thickBot="1" x14ac:dyDescent="0.25">
      <c r="A44" s="211" t="s">
        <v>73</v>
      </c>
    </row>
    <row r="45" spans="1:14" s="14" customFormat="1" ht="12.75" thickBot="1" x14ac:dyDescent="0.25">
      <c r="A45" s="300" t="s">
        <v>433</v>
      </c>
    </row>
    <row r="46" spans="1:14" s="14" customFormat="1" ht="12" x14ac:dyDescent="0.2">
      <c r="A46" s="213" t="s">
        <v>434</v>
      </c>
    </row>
    <row r="47" spans="1:14" s="14" customFormat="1" ht="12.75" customHeight="1" x14ac:dyDescent="0.2">
      <c r="A47" s="155"/>
    </row>
    <row r="48" spans="1:14"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38.25" x14ac:dyDescent="0.25">
      <c r="A56" s="301" t="s">
        <v>429</v>
      </c>
    </row>
    <row r="57" spans="1:1" s="8" customFormat="1" ht="25.5" x14ac:dyDescent="0.25">
      <c r="A57" s="301" t="s">
        <v>430</v>
      </c>
    </row>
    <row r="58" spans="1:1" s="8" customFormat="1" ht="25.5" x14ac:dyDescent="0.25">
      <c r="A58" s="301" t="s">
        <v>431</v>
      </c>
    </row>
    <row r="59" spans="1:1" s="8" customFormat="1" ht="51" x14ac:dyDescent="0.25">
      <c r="A59" s="301" t="s">
        <v>410</v>
      </c>
    </row>
    <row r="60" spans="1:1" s="8" customFormat="1" ht="51" x14ac:dyDescent="0.25">
      <c r="A60" s="301" t="s">
        <v>432</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72"/>
  <sheetViews>
    <sheetView zoomScaleNormal="100" workbookViewId="0">
      <selection activeCell="Z32" activeCellId="1" sqref="A26:A29 Z32"/>
    </sheetView>
  </sheetViews>
  <sheetFormatPr defaultColWidth="9.140625" defaultRowHeight="15" x14ac:dyDescent="0.25"/>
  <cols>
    <col min="1" max="1" width="68.85546875" style="2" bestFit="1" customWidth="1"/>
    <col min="2" max="7" width="10.42578125" style="1" bestFit="1" customWidth="1"/>
    <col min="8" max="8" width="9.140625" style="1"/>
    <col min="9" max="9" width="10.42578125" style="1" bestFit="1" customWidth="1"/>
    <col min="10" max="10" width="9.140625" style="1"/>
    <col min="11" max="14" width="10.42578125" style="1" bestFit="1" customWidth="1"/>
    <col min="15" max="16384" width="9.140625" style="1"/>
  </cols>
  <sheetData>
    <row r="1" spans="1:14" s="2" customFormat="1" ht="12.75" x14ac:dyDescent="0.2">
      <c r="A1" s="9" t="s">
        <v>301</v>
      </c>
    </row>
    <row r="2" spans="1:14" s="2" customFormat="1" ht="12.75" x14ac:dyDescent="0.2">
      <c r="A2" s="210" t="s">
        <v>412</v>
      </c>
    </row>
    <row r="3" spans="1:14" s="8" customFormat="1" x14ac:dyDescent="0.25">
      <c r="A3" s="259" t="s">
        <v>59</v>
      </c>
      <c r="B3" s="195">
        <f>'Каникулы в горах|comiss'!B3</f>
        <v>45588</v>
      </c>
      <c r="C3" s="195">
        <f>'Каникулы в горах|comiss'!C3</f>
        <v>45589</v>
      </c>
      <c r="D3" s="195">
        <f>'Каникулы в горах|comiss'!D3</f>
        <v>45591</v>
      </c>
      <c r="E3" s="195">
        <f>'Каникулы в горах|comiss'!E3</f>
        <v>45592</v>
      </c>
      <c r="F3" s="195">
        <f>'Каникулы в горах|comiss'!F3</f>
        <v>45595</v>
      </c>
      <c r="G3" s="195">
        <f>'Каникулы в горах|comiss'!G3</f>
        <v>45596</v>
      </c>
      <c r="H3" s="195">
        <f>'Каникулы в горах|comiss'!H3</f>
        <v>45597</v>
      </c>
      <c r="I3" s="113">
        <f>'Каникулы в горах|comiss'!I3</f>
        <v>45599</v>
      </c>
      <c r="J3" s="113">
        <f>'Каникулы в горах|comiss'!J3</f>
        <v>45600</v>
      </c>
      <c r="K3" s="195">
        <f>'Каникулы в горах|comiss'!K3</f>
        <v>45601</v>
      </c>
      <c r="L3" s="113">
        <f>'Каникулы в горах|comiss'!L3</f>
        <v>45604</v>
      </c>
      <c r="M3" s="195">
        <f>'Каникулы в горах|comiss'!M3</f>
        <v>45616</v>
      </c>
      <c r="N3" s="113">
        <f>'Каникулы в горах|comiss'!N3</f>
        <v>45618</v>
      </c>
    </row>
    <row r="4" spans="1:14" s="8" customFormat="1" x14ac:dyDescent="0.25">
      <c r="A4" s="259"/>
      <c r="B4" s="195">
        <f>'Каникулы в горах|comiss'!B4</f>
        <v>45588</v>
      </c>
      <c r="C4" s="195">
        <f>'Каникулы в горах|comiss'!C4</f>
        <v>45590</v>
      </c>
      <c r="D4" s="195">
        <f>'Каникулы в горах|comiss'!D4</f>
        <v>45591</v>
      </c>
      <c r="E4" s="195">
        <f>'Каникулы в горах|comiss'!E4</f>
        <v>45594</v>
      </c>
      <c r="F4" s="195">
        <f>'Каникулы в горах|comiss'!F4</f>
        <v>45595</v>
      </c>
      <c r="G4" s="195">
        <f>'Каникулы в горах|comiss'!G4</f>
        <v>45596</v>
      </c>
      <c r="H4" s="195">
        <f>'Каникулы в горах|comiss'!H4</f>
        <v>45598</v>
      </c>
      <c r="I4" s="113">
        <f>'Каникулы в горах|comiss'!I4</f>
        <v>45599</v>
      </c>
      <c r="J4" s="113">
        <f>'Каникулы в горах|comiss'!J4</f>
        <v>45600</v>
      </c>
      <c r="K4" s="195">
        <f>'Каникулы в горах|comiss'!K4</f>
        <v>45603</v>
      </c>
      <c r="L4" s="113">
        <f>'Каникулы в горах|comiss'!L4</f>
        <v>45615</v>
      </c>
      <c r="M4" s="195">
        <f>'Каникулы в горах|comiss'!M4</f>
        <v>45617</v>
      </c>
      <c r="N4" s="113">
        <f>'Каникулы в горах|comiss'!N4</f>
        <v>45626</v>
      </c>
    </row>
    <row r="5" spans="1:14" s="15" customFormat="1" ht="12" customHeight="1" x14ac:dyDescent="0.2">
      <c r="A5" s="13" t="s">
        <v>220</v>
      </c>
      <c r="B5" s="10"/>
      <c r="C5" s="10"/>
      <c r="D5" s="10"/>
      <c r="E5" s="10"/>
      <c r="F5" s="10"/>
      <c r="G5" s="10"/>
      <c r="H5" s="10"/>
      <c r="I5" s="10"/>
      <c r="J5" s="10"/>
      <c r="K5" s="10"/>
      <c r="L5" s="10"/>
      <c r="M5" s="10"/>
      <c r="N5" s="10"/>
    </row>
    <row r="6" spans="1:14" s="16" customFormat="1" ht="12" customHeight="1" x14ac:dyDescent="0.2">
      <c r="A6" s="4">
        <v>1</v>
      </c>
      <c r="B6" s="13">
        <f>'Каникулы в горах|comiss'!B6</f>
        <v>9090</v>
      </c>
      <c r="C6" s="13">
        <f>'Каникулы в горах|comiss'!C6</f>
        <v>9900</v>
      </c>
      <c r="D6" s="13">
        <f>'Каникулы в горах|comiss'!D6</f>
        <v>13050</v>
      </c>
      <c r="E6" s="13">
        <f>'Каникулы в горах|comiss'!E6</f>
        <v>9900</v>
      </c>
      <c r="F6" s="13">
        <f>'Каникулы в горах|comiss'!F6</f>
        <v>11700</v>
      </c>
      <c r="G6" s="13">
        <f>'Каникулы в горах|comiss'!G6</f>
        <v>13050</v>
      </c>
      <c r="H6" s="13">
        <f>'Каникулы в горах|comiss'!H6</f>
        <v>8280</v>
      </c>
      <c r="I6" s="13">
        <f>'Каникулы в горах|comiss'!I6</f>
        <v>6930</v>
      </c>
      <c r="J6" s="13">
        <f>'Каникулы в горах|comiss'!J6</f>
        <v>6210</v>
      </c>
      <c r="K6" s="13">
        <f>'Каникулы в горах|comiss'!K6</f>
        <v>5670</v>
      </c>
      <c r="L6" s="13">
        <f>'Каникулы в горах|comiss'!L6</f>
        <v>5490</v>
      </c>
      <c r="M6" s="13">
        <f>'Каникулы в горах|comiss'!M6</f>
        <v>5670</v>
      </c>
      <c r="N6" s="13">
        <f>'Каникулы в горах|comiss'!N6</f>
        <v>5490</v>
      </c>
    </row>
    <row r="7" spans="1:14" s="16" customFormat="1" ht="12" customHeight="1" x14ac:dyDescent="0.2">
      <c r="A7" s="4">
        <v>2</v>
      </c>
      <c r="B7" s="13">
        <f>'Каникулы в горах|comiss'!B7</f>
        <v>10260</v>
      </c>
      <c r="C7" s="13">
        <f>'Каникулы в горах|comiss'!C7</f>
        <v>11070</v>
      </c>
      <c r="D7" s="13">
        <f>'Каникулы в горах|comiss'!D7</f>
        <v>14220</v>
      </c>
      <c r="E7" s="13">
        <f>'Каникулы в горах|comiss'!E7</f>
        <v>11070</v>
      </c>
      <c r="F7" s="13">
        <f>'Каникулы в горах|comiss'!F7</f>
        <v>12870</v>
      </c>
      <c r="G7" s="13">
        <f>'Каникулы в горах|comiss'!G7</f>
        <v>14220</v>
      </c>
      <c r="H7" s="13">
        <f>'Каникулы в горах|comiss'!H7</f>
        <v>9450</v>
      </c>
      <c r="I7" s="13">
        <f>'Каникулы в горах|comiss'!I7</f>
        <v>8100</v>
      </c>
      <c r="J7" s="13">
        <f>'Каникулы в горах|comiss'!J7</f>
        <v>7380</v>
      </c>
      <c r="K7" s="13">
        <f>'Каникулы в горах|comiss'!K7</f>
        <v>6840</v>
      </c>
      <c r="L7" s="13">
        <f>'Каникулы в горах|comiss'!L7</f>
        <v>6660</v>
      </c>
      <c r="M7" s="13">
        <f>'Каникулы в горах|comiss'!M7</f>
        <v>6840</v>
      </c>
      <c r="N7" s="13">
        <f>'Каникулы в горах|comiss'!N7</f>
        <v>6660</v>
      </c>
    </row>
    <row r="8" spans="1:14" s="15" customFormat="1" ht="12" customHeight="1" x14ac:dyDescent="0.2">
      <c r="A8" s="13" t="s">
        <v>307</v>
      </c>
      <c r="B8" s="13"/>
      <c r="C8" s="13"/>
      <c r="D8" s="13"/>
      <c r="E8" s="13"/>
      <c r="F8" s="13"/>
      <c r="G8" s="13"/>
      <c r="H8" s="13"/>
      <c r="I8" s="13"/>
      <c r="J8" s="13"/>
      <c r="K8" s="13"/>
      <c r="L8" s="13"/>
      <c r="M8" s="13"/>
      <c r="N8" s="13"/>
    </row>
    <row r="9" spans="1:14" s="16" customFormat="1" ht="12" customHeight="1" x14ac:dyDescent="0.2">
      <c r="A9" s="4">
        <v>1</v>
      </c>
      <c r="B9" s="13">
        <f>'Каникулы в горах|comiss'!B9</f>
        <v>10440</v>
      </c>
      <c r="C9" s="13">
        <f>'Каникулы в горах|comiss'!C9</f>
        <v>11250</v>
      </c>
      <c r="D9" s="13">
        <f>'Каникулы в горах|comiss'!D9</f>
        <v>14400</v>
      </c>
      <c r="E9" s="13">
        <f>'Каникулы в горах|comiss'!E9</f>
        <v>11250</v>
      </c>
      <c r="F9" s="13">
        <f>'Каникулы в горах|comiss'!F9</f>
        <v>13050</v>
      </c>
      <c r="G9" s="13">
        <f>'Каникулы в горах|comiss'!G9</f>
        <v>14400</v>
      </c>
      <c r="H9" s="13">
        <f>'Каникулы в горах|comiss'!H9</f>
        <v>9630</v>
      </c>
      <c r="I9" s="13">
        <f>'Каникулы в горах|comiss'!I9</f>
        <v>8280</v>
      </c>
      <c r="J9" s="13">
        <f>'Каникулы в горах|comiss'!J9</f>
        <v>7560</v>
      </c>
      <c r="K9" s="13">
        <f>'Каникулы в горах|comiss'!K9</f>
        <v>7020</v>
      </c>
      <c r="L9" s="13">
        <f>'Каникулы в горах|comiss'!L9</f>
        <v>6840</v>
      </c>
      <c r="M9" s="13">
        <f>'Каникулы в горах|comiss'!M9</f>
        <v>7020</v>
      </c>
      <c r="N9" s="13">
        <f>'Каникулы в горах|comiss'!N9</f>
        <v>6840</v>
      </c>
    </row>
    <row r="10" spans="1:14" s="16" customFormat="1" ht="12" customHeight="1" x14ac:dyDescent="0.2">
      <c r="A10" s="4">
        <v>2</v>
      </c>
      <c r="B10" s="13">
        <f>'Каникулы в горах|comiss'!B10</f>
        <v>11610</v>
      </c>
      <c r="C10" s="13">
        <f>'Каникулы в горах|comiss'!C10</f>
        <v>12420</v>
      </c>
      <c r="D10" s="13">
        <f>'Каникулы в горах|comiss'!D10</f>
        <v>15570</v>
      </c>
      <c r="E10" s="13">
        <f>'Каникулы в горах|comiss'!E10</f>
        <v>12420</v>
      </c>
      <c r="F10" s="13">
        <f>'Каникулы в горах|comiss'!F10</f>
        <v>14220</v>
      </c>
      <c r="G10" s="13">
        <f>'Каникулы в горах|comiss'!G10</f>
        <v>15570</v>
      </c>
      <c r="H10" s="13">
        <f>'Каникулы в горах|comiss'!H10</f>
        <v>10800</v>
      </c>
      <c r="I10" s="13">
        <f>'Каникулы в горах|comiss'!I10</f>
        <v>9450</v>
      </c>
      <c r="J10" s="13">
        <f>'Каникулы в горах|comiss'!J10</f>
        <v>8730</v>
      </c>
      <c r="K10" s="13">
        <f>'Каникулы в горах|comiss'!K10</f>
        <v>8190</v>
      </c>
      <c r="L10" s="13">
        <f>'Каникулы в горах|comiss'!L10</f>
        <v>8010</v>
      </c>
      <c r="M10" s="13">
        <f>'Каникулы в горах|comiss'!M10</f>
        <v>8190</v>
      </c>
      <c r="N10" s="13">
        <f>'Каникулы в горах|comiss'!N10</f>
        <v>8010</v>
      </c>
    </row>
    <row r="11" spans="1:14" s="15" customFormat="1" ht="12" customHeight="1" x14ac:dyDescent="0.2">
      <c r="A11" s="13" t="s">
        <v>326</v>
      </c>
      <c r="B11" s="13"/>
      <c r="C11" s="13"/>
      <c r="D11" s="13"/>
      <c r="E11" s="13"/>
      <c r="F11" s="13"/>
      <c r="G11" s="13"/>
      <c r="H11" s="13"/>
      <c r="I11" s="13"/>
      <c r="J11" s="13"/>
      <c r="K11" s="13"/>
      <c r="L11" s="13"/>
      <c r="M11" s="13"/>
      <c r="N11" s="13"/>
    </row>
    <row r="12" spans="1:14" s="16" customFormat="1" ht="12" customHeight="1" x14ac:dyDescent="0.2">
      <c r="A12" s="4">
        <v>1</v>
      </c>
      <c r="B12" s="13">
        <f>'Каникулы в горах|comiss'!B12</f>
        <v>14940</v>
      </c>
      <c r="C12" s="13">
        <f>'Каникулы в горах|comiss'!C12</f>
        <v>15750</v>
      </c>
      <c r="D12" s="13">
        <f>'Каникулы в горах|comiss'!D12</f>
        <v>18900</v>
      </c>
      <c r="E12" s="13">
        <f>'Каникулы в горах|comiss'!E12</f>
        <v>15750</v>
      </c>
      <c r="F12" s="13">
        <f>'Каникулы в горах|comiss'!F12</f>
        <v>17550</v>
      </c>
      <c r="G12" s="13">
        <f>'Каникулы в горах|comiss'!G12</f>
        <v>18900</v>
      </c>
      <c r="H12" s="13">
        <f>'Каникулы в горах|comiss'!H12</f>
        <v>14130</v>
      </c>
      <c r="I12" s="13">
        <f>'Каникулы в горах|comiss'!I12</f>
        <v>12780</v>
      </c>
      <c r="J12" s="13">
        <f>'Каникулы в горах|comiss'!J12</f>
        <v>12060</v>
      </c>
      <c r="K12" s="13">
        <f>'Каникулы в горах|comiss'!K12</f>
        <v>11520</v>
      </c>
      <c r="L12" s="13">
        <f>'Каникулы в горах|comiss'!L12</f>
        <v>11340</v>
      </c>
      <c r="M12" s="13">
        <f>'Каникулы в горах|comiss'!M12</f>
        <v>11520</v>
      </c>
      <c r="N12" s="13">
        <f>'Каникулы в горах|comiss'!N12</f>
        <v>11340</v>
      </c>
    </row>
    <row r="13" spans="1:14" s="16" customFormat="1" ht="12" customHeight="1" x14ac:dyDescent="0.2">
      <c r="A13" s="4">
        <v>2</v>
      </c>
      <c r="B13" s="13">
        <f>'Каникулы в горах|comiss'!B13</f>
        <v>16110</v>
      </c>
      <c r="C13" s="13">
        <f>'Каникулы в горах|comiss'!C13</f>
        <v>16920</v>
      </c>
      <c r="D13" s="13">
        <f>'Каникулы в горах|comiss'!D13</f>
        <v>20070</v>
      </c>
      <c r="E13" s="13">
        <f>'Каникулы в горах|comiss'!E13</f>
        <v>16920</v>
      </c>
      <c r="F13" s="13">
        <f>'Каникулы в горах|comiss'!F13</f>
        <v>18720</v>
      </c>
      <c r="G13" s="13">
        <f>'Каникулы в горах|comiss'!G13</f>
        <v>20070</v>
      </c>
      <c r="H13" s="13">
        <f>'Каникулы в горах|comiss'!H13</f>
        <v>15300</v>
      </c>
      <c r="I13" s="13">
        <f>'Каникулы в горах|comiss'!I13</f>
        <v>13950</v>
      </c>
      <c r="J13" s="13">
        <f>'Каникулы в горах|comiss'!J13</f>
        <v>13230</v>
      </c>
      <c r="K13" s="13">
        <f>'Каникулы в горах|comiss'!K13</f>
        <v>12690</v>
      </c>
      <c r="L13" s="13">
        <f>'Каникулы в горах|comiss'!L13</f>
        <v>12510</v>
      </c>
      <c r="M13" s="13">
        <f>'Каникулы в горах|comiss'!M13</f>
        <v>12690</v>
      </c>
      <c r="N13" s="13">
        <f>'Каникулы в горах|comiss'!N13</f>
        <v>12510</v>
      </c>
    </row>
    <row r="14" spans="1:14" s="15" customFormat="1" ht="12" customHeight="1" x14ac:dyDescent="0.2">
      <c r="A14" s="13" t="s">
        <v>327</v>
      </c>
      <c r="B14" s="13"/>
      <c r="C14" s="13"/>
      <c r="D14" s="13"/>
      <c r="E14" s="13"/>
      <c r="F14" s="13"/>
      <c r="G14" s="13"/>
      <c r="H14" s="13"/>
      <c r="I14" s="13"/>
      <c r="J14" s="13"/>
      <c r="K14" s="13"/>
      <c r="L14" s="13"/>
      <c r="M14" s="13"/>
      <c r="N14" s="13"/>
    </row>
    <row r="15" spans="1:14" s="16" customFormat="1" ht="12" customHeight="1" x14ac:dyDescent="0.2">
      <c r="A15" s="4">
        <v>1</v>
      </c>
      <c r="B15" s="13">
        <f>'Каникулы в горах|comiss'!B15</f>
        <v>16740</v>
      </c>
      <c r="C15" s="13">
        <f>'Каникулы в горах|comiss'!C15</f>
        <v>17550</v>
      </c>
      <c r="D15" s="13">
        <f>'Каникулы в горах|comiss'!D15</f>
        <v>20700</v>
      </c>
      <c r="E15" s="13">
        <f>'Каникулы в горах|comiss'!E15</f>
        <v>17550</v>
      </c>
      <c r="F15" s="13">
        <f>'Каникулы в горах|comiss'!F15</f>
        <v>19350</v>
      </c>
      <c r="G15" s="13">
        <f>'Каникулы в горах|comiss'!G15</f>
        <v>20700</v>
      </c>
      <c r="H15" s="13">
        <f>'Каникулы в горах|comiss'!H15</f>
        <v>15930</v>
      </c>
      <c r="I15" s="13">
        <f>'Каникулы в горах|comiss'!I15</f>
        <v>14580</v>
      </c>
      <c r="J15" s="13">
        <f>'Каникулы в горах|comiss'!J15</f>
        <v>13860</v>
      </c>
      <c r="K15" s="13">
        <f>'Каникулы в горах|comiss'!K15</f>
        <v>13320</v>
      </c>
      <c r="L15" s="13">
        <f>'Каникулы в горах|comiss'!L15</f>
        <v>13140</v>
      </c>
      <c r="M15" s="13">
        <f>'Каникулы в горах|comiss'!M15</f>
        <v>13320</v>
      </c>
      <c r="N15" s="13">
        <f>'Каникулы в горах|comiss'!N15</f>
        <v>13140</v>
      </c>
    </row>
    <row r="16" spans="1:14" s="16" customFormat="1" ht="12" customHeight="1" x14ac:dyDescent="0.2">
      <c r="A16" s="278">
        <v>2</v>
      </c>
      <c r="B16" s="13">
        <f>'Каникулы в горах|comiss'!B16</f>
        <v>17910</v>
      </c>
      <c r="C16" s="13">
        <f>'Каникулы в горах|comiss'!C16</f>
        <v>18720</v>
      </c>
      <c r="D16" s="13">
        <f>'Каникулы в горах|comiss'!D16</f>
        <v>21870</v>
      </c>
      <c r="E16" s="13">
        <f>'Каникулы в горах|comiss'!E16</f>
        <v>18720</v>
      </c>
      <c r="F16" s="13">
        <f>'Каникулы в горах|comiss'!F16</f>
        <v>20520</v>
      </c>
      <c r="G16" s="13">
        <f>'Каникулы в горах|comiss'!G16</f>
        <v>21870</v>
      </c>
      <c r="H16" s="13">
        <f>'Каникулы в горах|comiss'!H16</f>
        <v>17100</v>
      </c>
      <c r="I16" s="13">
        <f>'Каникулы в горах|comiss'!I16</f>
        <v>15750</v>
      </c>
      <c r="J16" s="13">
        <f>'Каникулы в горах|comiss'!J16</f>
        <v>15030</v>
      </c>
      <c r="K16" s="13">
        <f>'Каникулы в горах|comiss'!K16</f>
        <v>14490</v>
      </c>
      <c r="L16" s="13">
        <f>'Каникулы в горах|comiss'!L16</f>
        <v>14310</v>
      </c>
      <c r="M16" s="13">
        <f>'Каникулы в горах|comiss'!M16</f>
        <v>14490</v>
      </c>
      <c r="N16" s="13">
        <f>'Каникулы в горах|comiss'!N16</f>
        <v>14310</v>
      </c>
    </row>
    <row r="17" spans="1:14" s="16" customFormat="1" ht="12" customHeight="1" x14ac:dyDescent="0.2">
      <c r="A17" s="279" t="s">
        <v>377</v>
      </c>
      <c r="B17" s="13"/>
      <c r="C17" s="13"/>
      <c r="D17" s="13"/>
      <c r="E17" s="13"/>
      <c r="F17" s="13"/>
      <c r="G17" s="13"/>
      <c r="H17" s="13"/>
      <c r="I17" s="13"/>
      <c r="J17" s="13"/>
      <c r="K17" s="13"/>
      <c r="L17" s="13"/>
      <c r="M17" s="13"/>
      <c r="N17" s="13"/>
    </row>
    <row r="18" spans="1:14" s="16" customFormat="1" ht="12" customHeight="1" x14ac:dyDescent="0.2">
      <c r="A18" s="4">
        <v>1</v>
      </c>
      <c r="B18" s="13">
        <f>'Каникулы в горах|comiss'!B18</f>
        <v>22590</v>
      </c>
      <c r="C18" s="13">
        <f>'Каникулы в горах|comiss'!C18</f>
        <v>23400</v>
      </c>
      <c r="D18" s="13">
        <f>'Каникулы в горах|comiss'!D18</f>
        <v>26550</v>
      </c>
      <c r="E18" s="13">
        <f>'Каникулы в горах|comiss'!E18</f>
        <v>23400</v>
      </c>
      <c r="F18" s="13">
        <f>'Каникулы в горах|comiss'!F18</f>
        <v>25200</v>
      </c>
      <c r="G18" s="13">
        <f>'Каникулы в горах|comiss'!G18</f>
        <v>26550</v>
      </c>
      <c r="H18" s="13">
        <f>'Каникулы в горах|comiss'!H18</f>
        <v>21780</v>
      </c>
      <c r="I18" s="13">
        <f>'Каникулы в горах|comiss'!I18</f>
        <v>20430</v>
      </c>
      <c r="J18" s="13">
        <f>'Каникулы в горах|comiss'!J18</f>
        <v>19710</v>
      </c>
      <c r="K18" s="13">
        <f>'Каникулы в горах|comiss'!K18</f>
        <v>19170</v>
      </c>
      <c r="L18" s="13">
        <f>'Каникулы в горах|comiss'!L18</f>
        <v>18990</v>
      </c>
      <c r="M18" s="13">
        <f>'Каникулы в горах|comiss'!M18</f>
        <v>19170</v>
      </c>
      <c r="N18" s="13">
        <f>'Каникулы в горах|comiss'!N18</f>
        <v>18990</v>
      </c>
    </row>
    <row r="19" spans="1:14" s="16" customFormat="1" ht="12" customHeight="1" x14ac:dyDescent="0.2">
      <c r="A19" s="278">
        <v>2</v>
      </c>
      <c r="B19" s="13">
        <f>'Каникулы в горах|comiss'!B19</f>
        <v>23760</v>
      </c>
      <c r="C19" s="13">
        <f>'Каникулы в горах|comiss'!C19</f>
        <v>24570</v>
      </c>
      <c r="D19" s="13">
        <f>'Каникулы в горах|comiss'!D19</f>
        <v>27720</v>
      </c>
      <c r="E19" s="13">
        <f>'Каникулы в горах|comiss'!E19</f>
        <v>24570</v>
      </c>
      <c r="F19" s="13">
        <f>'Каникулы в горах|comiss'!F19</f>
        <v>26370</v>
      </c>
      <c r="G19" s="13">
        <f>'Каникулы в горах|comiss'!G19</f>
        <v>27720</v>
      </c>
      <c r="H19" s="13">
        <f>'Каникулы в горах|comiss'!H19</f>
        <v>22950</v>
      </c>
      <c r="I19" s="13">
        <f>'Каникулы в горах|comiss'!I19</f>
        <v>21600</v>
      </c>
      <c r="J19" s="13">
        <f>'Каникулы в горах|comiss'!J19</f>
        <v>20880</v>
      </c>
      <c r="K19" s="13">
        <f>'Каникулы в горах|comiss'!K19</f>
        <v>20340</v>
      </c>
      <c r="L19" s="13">
        <f>'Каникулы в горах|comiss'!L19</f>
        <v>20160</v>
      </c>
      <c r="M19" s="13">
        <f>'Каникулы в горах|comiss'!M19</f>
        <v>20340</v>
      </c>
      <c r="N19" s="13">
        <f>'Каникулы в горах|comiss'!N19</f>
        <v>20160</v>
      </c>
    </row>
    <row r="20" spans="1:14" s="16" customFormat="1" ht="12" customHeight="1" x14ac:dyDescent="0.2">
      <c r="A20" s="278">
        <v>3</v>
      </c>
      <c r="B20" s="13">
        <f>'Каникулы в горах|comiss'!B20</f>
        <v>24930</v>
      </c>
      <c r="C20" s="13">
        <f>'Каникулы в горах|comiss'!C20</f>
        <v>25740</v>
      </c>
      <c r="D20" s="13">
        <f>'Каникулы в горах|comiss'!D20</f>
        <v>28890</v>
      </c>
      <c r="E20" s="13">
        <f>'Каникулы в горах|comiss'!E20</f>
        <v>25740</v>
      </c>
      <c r="F20" s="13">
        <f>'Каникулы в горах|comiss'!F20</f>
        <v>27540</v>
      </c>
      <c r="G20" s="13">
        <f>'Каникулы в горах|comiss'!G20</f>
        <v>28890</v>
      </c>
      <c r="H20" s="13">
        <f>'Каникулы в горах|comiss'!H20</f>
        <v>24120</v>
      </c>
      <c r="I20" s="13">
        <f>'Каникулы в горах|comiss'!I20</f>
        <v>22770</v>
      </c>
      <c r="J20" s="13">
        <f>'Каникулы в горах|comiss'!J20</f>
        <v>22050</v>
      </c>
      <c r="K20" s="13">
        <f>'Каникулы в горах|comiss'!K20</f>
        <v>21510</v>
      </c>
      <c r="L20" s="13">
        <f>'Каникулы в горах|comiss'!L20</f>
        <v>21330</v>
      </c>
      <c r="M20" s="13">
        <f>'Каникулы в горах|comiss'!M20</f>
        <v>21510</v>
      </c>
      <c r="N20" s="13">
        <f>'Каникулы в горах|comiss'!N20</f>
        <v>21330</v>
      </c>
    </row>
    <row r="21" spans="1:14" s="16" customFormat="1" ht="12" customHeight="1" x14ac:dyDescent="0.2">
      <c r="A21" s="278">
        <v>4</v>
      </c>
      <c r="B21" s="13">
        <f>'Каникулы в горах|comiss'!B21</f>
        <v>26100</v>
      </c>
      <c r="C21" s="13">
        <f>'Каникулы в горах|comiss'!C21</f>
        <v>26910</v>
      </c>
      <c r="D21" s="13">
        <f>'Каникулы в горах|comiss'!D21</f>
        <v>30060</v>
      </c>
      <c r="E21" s="13">
        <f>'Каникулы в горах|comiss'!E21</f>
        <v>26910</v>
      </c>
      <c r="F21" s="13">
        <f>'Каникулы в горах|comiss'!F21</f>
        <v>28710</v>
      </c>
      <c r="G21" s="13">
        <f>'Каникулы в горах|comiss'!G21</f>
        <v>30060</v>
      </c>
      <c r="H21" s="13">
        <f>'Каникулы в горах|comiss'!H21</f>
        <v>25290</v>
      </c>
      <c r="I21" s="13">
        <f>'Каникулы в горах|comiss'!I21</f>
        <v>23940</v>
      </c>
      <c r="J21" s="13">
        <f>'Каникулы в горах|comiss'!J21</f>
        <v>23220</v>
      </c>
      <c r="K21" s="13">
        <f>'Каникулы в горах|comiss'!K21</f>
        <v>22680</v>
      </c>
      <c r="L21" s="13">
        <f>'Каникулы в горах|comiss'!L21</f>
        <v>22500</v>
      </c>
      <c r="M21" s="13">
        <f>'Каникулы в горах|comiss'!M21</f>
        <v>22680</v>
      </c>
      <c r="N21" s="13">
        <f>'Каникулы в горах|comiss'!N21</f>
        <v>22500</v>
      </c>
    </row>
    <row r="22" spans="1:14" s="16" customFormat="1" ht="12" customHeight="1" x14ac:dyDescent="0.2">
      <c r="A22" s="43"/>
      <c r="B22" s="260"/>
      <c r="C22" s="260"/>
      <c r="D22" s="260"/>
      <c r="E22" s="260"/>
      <c r="F22" s="260"/>
      <c r="G22" s="260"/>
      <c r="H22" s="260"/>
      <c r="I22" s="260"/>
      <c r="J22" s="260"/>
      <c r="K22" s="260"/>
      <c r="L22" s="260"/>
      <c r="M22" s="260"/>
      <c r="N22" s="260"/>
    </row>
    <row r="23" spans="1:14" s="16" customFormat="1" ht="12" customHeight="1" x14ac:dyDescent="0.2">
      <c r="A23" s="43"/>
      <c r="B23" s="260"/>
      <c r="C23" s="260"/>
      <c r="D23" s="260"/>
      <c r="E23" s="260"/>
      <c r="F23" s="260"/>
      <c r="G23" s="260"/>
      <c r="H23" s="260"/>
      <c r="I23" s="260"/>
      <c r="J23" s="260"/>
      <c r="K23" s="260"/>
      <c r="L23" s="260"/>
      <c r="M23" s="260"/>
      <c r="N23" s="260"/>
    </row>
    <row r="24" spans="1:14" s="16" customFormat="1" ht="12" customHeight="1" x14ac:dyDescent="0.2">
      <c r="A24" s="153" t="s">
        <v>169</v>
      </c>
      <c r="B24" s="195">
        <f t="shared" ref="B24" si="0">B3</f>
        <v>45588</v>
      </c>
      <c r="C24" s="195">
        <f t="shared" ref="C24:N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row>
    <row r="25" spans="1:14" s="16" customFormat="1" ht="12" customHeight="1" x14ac:dyDescent="0.2">
      <c r="A25" s="271" t="s">
        <v>200</v>
      </c>
      <c r="B25" s="195">
        <f t="shared" ref="B25" si="2">B4</f>
        <v>45588</v>
      </c>
      <c r="C25" s="195">
        <f t="shared" ref="C25:N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row>
    <row r="26" spans="1:14" s="16" customFormat="1" ht="12" customHeight="1" x14ac:dyDescent="0.2">
      <c r="A26" s="13" t="s">
        <v>220</v>
      </c>
      <c r="B26" s="273"/>
      <c r="C26" s="273"/>
      <c r="D26" s="273"/>
      <c r="E26" s="273"/>
      <c r="F26" s="273"/>
      <c r="G26" s="273"/>
      <c r="H26" s="273"/>
      <c r="I26" s="273"/>
      <c r="J26" s="273"/>
      <c r="K26" s="273"/>
      <c r="L26" s="273"/>
      <c r="M26" s="273"/>
      <c r="N26" s="273"/>
    </row>
    <row r="27" spans="1:14" s="16" customFormat="1" ht="12" customHeight="1" x14ac:dyDescent="0.2">
      <c r="A27" s="4">
        <v>1</v>
      </c>
      <c r="B27" s="20">
        <f t="shared" ref="B27" si="4">B6*0.85+35</f>
        <v>7761.5</v>
      </c>
      <c r="C27" s="20">
        <f t="shared" ref="C27:N27" si="5">C6*0.85+35</f>
        <v>8450</v>
      </c>
      <c r="D27" s="20">
        <f t="shared" si="5"/>
        <v>11127.5</v>
      </c>
      <c r="E27" s="20">
        <f t="shared" si="5"/>
        <v>8450</v>
      </c>
      <c r="F27" s="20">
        <f t="shared" si="5"/>
        <v>9980</v>
      </c>
      <c r="G27" s="20">
        <f t="shared" si="5"/>
        <v>11127.5</v>
      </c>
      <c r="H27" s="20">
        <f t="shared" si="5"/>
        <v>7073</v>
      </c>
      <c r="I27" s="20">
        <f t="shared" si="5"/>
        <v>5925.5</v>
      </c>
      <c r="J27" s="20">
        <f t="shared" si="5"/>
        <v>5313.5</v>
      </c>
      <c r="K27" s="20">
        <f t="shared" si="5"/>
        <v>4854.5</v>
      </c>
      <c r="L27" s="20">
        <f t="shared" si="5"/>
        <v>4701.5</v>
      </c>
      <c r="M27" s="20">
        <f t="shared" si="5"/>
        <v>4854.5</v>
      </c>
      <c r="N27" s="20">
        <f t="shared" si="5"/>
        <v>4701.5</v>
      </c>
    </row>
    <row r="28" spans="1:14" s="16" customFormat="1" ht="12" customHeight="1" x14ac:dyDescent="0.2">
      <c r="A28" s="4">
        <v>2</v>
      </c>
      <c r="B28" s="20">
        <f t="shared" ref="B28" si="6">B7*0.85+35</f>
        <v>8756</v>
      </c>
      <c r="C28" s="20">
        <f t="shared" ref="C28:N28" si="7">C7*0.85+35</f>
        <v>9444.5</v>
      </c>
      <c r="D28" s="20">
        <f t="shared" si="7"/>
        <v>12122</v>
      </c>
      <c r="E28" s="20">
        <f t="shared" si="7"/>
        <v>9444.5</v>
      </c>
      <c r="F28" s="20">
        <f t="shared" si="7"/>
        <v>10974.5</v>
      </c>
      <c r="G28" s="20">
        <f t="shared" si="7"/>
        <v>12122</v>
      </c>
      <c r="H28" s="20">
        <f t="shared" si="7"/>
        <v>8067.5</v>
      </c>
      <c r="I28" s="20">
        <f t="shared" si="7"/>
        <v>6920</v>
      </c>
      <c r="J28" s="20">
        <f t="shared" si="7"/>
        <v>6308</v>
      </c>
      <c r="K28" s="20">
        <f t="shared" si="7"/>
        <v>5849</v>
      </c>
      <c r="L28" s="20">
        <f t="shared" si="7"/>
        <v>5696</v>
      </c>
      <c r="M28" s="20">
        <f t="shared" si="7"/>
        <v>5849</v>
      </c>
      <c r="N28" s="20">
        <f t="shared" si="7"/>
        <v>5696</v>
      </c>
    </row>
    <row r="29" spans="1:14" s="16" customFormat="1" ht="12" customHeight="1" x14ac:dyDescent="0.2">
      <c r="A29" s="13" t="s">
        <v>307</v>
      </c>
      <c r="B29" s="20"/>
      <c r="C29" s="20"/>
      <c r="D29" s="20"/>
      <c r="E29" s="20"/>
      <c r="F29" s="20"/>
      <c r="G29" s="20"/>
      <c r="H29" s="20"/>
      <c r="I29" s="20"/>
      <c r="J29" s="20"/>
      <c r="K29" s="20"/>
      <c r="L29" s="20"/>
      <c r="M29" s="20"/>
      <c r="N29" s="20"/>
    </row>
    <row r="30" spans="1:14" s="16" customFormat="1" ht="12" customHeight="1" x14ac:dyDescent="0.2">
      <c r="A30" s="4">
        <v>1</v>
      </c>
      <c r="B30" s="20">
        <f t="shared" ref="B30" si="8">B9*0.85+35</f>
        <v>8909</v>
      </c>
      <c r="C30" s="20">
        <f t="shared" ref="C30:N30" si="9">C9*0.85+35</f>
        <v>9597.5</v>
      </c>
      <c r="D30" s="20">
        <f t="shared" si="9"/>
        <v>12275</v>
      </c>
      <c r="E30" s="20">
        <f t="shared" si="9"/>
        <v>9597.5</v>
      </c>
      <c r="F30" s="20">
        <f t="shared" si="9"/>
        <v>11127.5</v>
      </c>
      <c r="G30" s="20">
        <f t="shared" si="9"/>
        <v>12275</v>
      </c>
      <c r="H30" s="20">
        <f t="shared" si="9"/>
        <v>8220.5</v>
      </c>
      <c r="I30" s="20">
        <f t="shared" si="9"/>
        <v>7073</v>
      </c>
      <c r="J30" s="20">
        <f t="shared" si="9"/>
        <v>6461</v>
      </c>
      <c r="K30" s="20">
        <f t="shared" si="9"/>
        <v>6002</v>
      </c>
      <c r="L30" s="20">
        <f t="shared" si="9"/>
        <v>5849</v>
      </c>
      <c r="M30" s="20">
        <f t="shared" si="9"/>
        <v>6002</v>
      </c>
      <c r="N30" s="20">
        <f t="shared" si="9"/>
        <v>5849</v>
      </c>
    </row>
    <row r="31" spans="1:14" s="16" customFormat="1" ht="12" customHeight="1" x14ac:dyDescent="0.2">
      <c r="A31" s="4">
        <v>2</v>
      </c>
      <c r="B31" s="20">
        <f t="shared" ref="B31" si="10">B10*0.85+35</f>
        <v>9903.5</v>
      </c>
      <c r="C31" s="20">
        <f t="shared" ref="C31:N31" si="11">C10*0.85+35</f>
        <v>10592</v>
      </c>
      <c r="D31" s="20">
        <f t="shared" si="11"/>
        <v>13269.5</v>
      </c>
      <c r="E31" s="20">
        <f t="shared" si="11"/>
        <v>10592</v>
      </c>
      <c r="F31" s="20">
        <f t="shared" si="11"/>
        <v>12122</v>
      </c>
      <c r="G31" s="20">
        <f t="shared" si="11"/>
        <v>13269.5</v>
      </c>
      <c r="H31" s="20">
        <f t="shared" si="11"/>
        <v>9215</v>
      </c>
      <c r="I31" s="20">
        <f t="shared" si="11"/>
        <v>8067.5</v>
      </c>
      <c r="J31" s="20">
        <f t="shared" si="11"/>
        <v>7455.5</v>
      </c>
      <c r="K31" s="20">
        <f t="shared" si="11"/>
        <v>6996.5</v>
      </c>
      <c r="L31" s="20">
        <f t="shared" si="11"/>
        <v>6843.5</v>
      </c>
      <c r="M31" s="20">
        <f t="shared" si="11"/>
        <v>6996.5</v>
      </c>
      <c r="N31" s="20">
        <f t="shared" si="11"/>
        <v>6843.5</v>
      </c>
    </row>
    <row r="32" spans="1:14" s="16" customFormat="1" ht="12" customHeight="1" x14ac:dyDescent="0.2">
      <c r="A32" s="13" t="s">
        <v>326</v>
      </c>
      <c r="B32" s="20"/>
      <c r="C32" s="20"/>
      <c r="D32" s="20"/>
      <c r="E32" s="20"/>
      <c r="F32" s="20"/>
      <c r="G32" s="20"/>
      <c r="H32" s="20"/>
      <c r="I32" s="20"/>
      <c r="J32" s="20"/>
      <c r="K32" s="20"/>
      <c r="L32" s="20"/>
      <c r="M32" s="20"/>
      <c r="N32" s="20"/>
    </row>
    <row r="33" spans="1:14" s="16" customFormat="1" ht="12" customHeight="1" x14ac:dyDescent="0.2">
      <c r="A33" s="4">
        <v>1</v>
      </c>
      <c r="B33" s="20">
        <f t="shared" ref="B33" si="12">B12*0.85+35</f>
        <v>12734</v>
      </c>
      <c r="C33" s="20">
        <f t="shared" ref="C33:N33" si="13">C12*0.85+35</f>
        <v>13422.5</v>
      </c>
      <c r="D33" s="20">
        <f t="shared" si="13"/>
        <v>16100</v>
      </c>
      <c r="E33" s="20">
        <f t="shared" si="13"/>
        <v>13422.5</v>
      </c>
      <c r="F33" s="20">
        <f t="shared" si="13"/>
        <v>14952.5</v>
      </c>
      <c r="G33" s="20">
        <f t="shared" si="13"/>
        <v>16100</v>
      </c>
      <c r="H33" s="20">
        <f t="shared" si="13"/>
        <v>12045.5</v>
      </c>
      <c r="I33" s="20">
        <f t="shared" si="13"/>
        <v>10898</v>
      </c>
      <c r="J33" s="20">
        <f t="shared" si="13"/>
        <v>10286</v>
      </c>
      <c r="K33" s="20">
        <f t="shared" si="13"/>
        <v>9827</v>
      </c>
      <c r="L33" s="20">
        <f t="shared" si="13"/>
        <v>9674</v>
      </c>
      <c r="M33" s="20">
        <f t="shared" si="13"/>
        <v>9827</v>
      </c>
      <c r="N33" s="20">
        <f t="shared" si="13"/>
        <v>9674</v>
      </c>
    </row>
    <row r="34" spans="1:14" s="16" customFormat="1" ht="12" customHeight="1" x14ac:dyDescent="0.2">
      <c r="A34" s="4">
        <v>2</v>
      </c>
      <c r="B34" s="20">
        <f t="shared" ref="B34" si="14">B13*0.85+35</f>
        <v>13728.5</v>
      </c>
      <c r="C34" s="20">
        <f t="shared" ref="C34:N34" si="15">C13*0.85+35</f>
        <v>14417</v>
      </c>
      <c r="D34" s="20">
        <f t="shared" si="15"/>
        <v>17094.5</v>
      </c>
      <c r="E34" s="20">
        <f t="shared" si="15"/>
        <v>14417</v>
      </c>
      <c r="F34" s="20">
        <f t="shared" si="15"/>
        <v>15947</v>
      </c>
      <c r="G34" s="20">
        <f t="shared" si="15"/>
        <v>17094.5</v>
      </c>
      <c r="H34" s="20">
        <f t="shared" si="15"/>
        <v>13040</v>
      </c>
      <c r="I34" s="20">
        <f t="shared" si="15"/>
        <v>11892.5</v>
      </c>
      <c r="J34" s="20">
        <f t="shared" si="15"/>
        <v>11280.5</v>
      </c>
      <c r="K34" s="20">
        <f t="shared" si="15"/>
        <v>10821.5</v>
      </c>
      <c r="L34" s="20">
        <f t="shared" si="15"/>
        <v>10668.5</v>
      </c>
      <c r="M34" s="20">
        <f t="shared" si="15"/>
        <v>10821.5</v>
      </c>
      <c r="N34" s="20">
        <f t="shared" si="15"/>
        <v>10668.5</v>
      </c>
    </row>
    <row r="35" spans="1:14" s="16" customFormat="1" ht="12" customHeight="1" x14ac:dyDescent="0.2">
      <c r="A35" s="13" t="s">
        <v>327</v>
      </c>
      <c r="B35" s="20"/>
      <c r="C35" s="20"/>
      <c r="D35" s="20"/>
      <c r="E35" s="20"/>
      <c r="F35" s="20"/>
      <c r="G35" s="20"/>
      <c r="H35" s="20"/>
      <c r="I35" s="20"/>
      <c r="J35" s="20"/>
      <c r="K35" s="20"/>
      <c r="L35" s="20"/>
      <c r="M35" s="20"/>
      <c r="N35" s="20"/>
    </row>
    <row r="36" spans="1:14" s="16" customFormat="1" ht="12" customHeight="1" x14ac:dyDescent="0.2">
      <c r="A36" s="4">
        <v>1</v>
      </c>
      <c r="B36" s="20">
        <f t="shared" ref="B36" si="16">B15*0.85+35</f>
        <v>14264</v>
      </c>
      <c r="C36" s="20">
        <f t="shared" ref="C36:N36" si="17">C15*0.85+35</f>
        <v>14952.5</v>
      </c>
      <c r="D36" s="20">
        <f t="shared" si="17"/>
        <v>17630</v>
      </c>
      <c r="E36" s="20">
        <f t="shared" si="17"/>
        <v>14952.5</v>
      </c>
      <c r="F36" s="20">
        <f t="shared" si="17"/>
        <v>16482.5</v>
      </c>
      <c r="G36" s="20">
        <f t="shared" si="17"/>
        <v>17630</v>
      </c>
      <c r="H36" s="20">
        <f t="shared" si="17"/>
        <v>13575.5</v>
      </c>
      <c r="I36" s="20">
        <f t="shared" si="17"/>
        <v>12428</v>
      </c>
      <c r="J36" s="20">
        <f t="shared" si="17"/>
        <v>11816</v>
      </c>
      <c r="K36" s="20">
        <f t="shared" si="17"/>
        <v>11357</v>
      </c>
      <c r="L36" s="20">
        <f t="shared" si="17"/>
        <v>11204</v>
      </c>
      <c r="M36" s="20">
        <f t="shared" si="17"/>
        <v>11357</v>
      </c>
      <c r="N36" s="20">
        <f t="shared" si="17"/>
        <v>11204</v>
      </c>
    </row>
    <row r="37" spans="1:14" s="16" customFormat="1" ht="12" customHeight="1" x14ac:dyDescent="0.2">
      <c r="A37" s="278">
        <v>2</v>
      </c>
      <c r="B37" s="20">
        <f t="shared" ref="B37" si="18">B16*0.85+35</f>
        <v>15258.5</v>
      </c>
      <c r="C37" s="20">
        <f t="shared" ref="C37:N37" si="19">C16*0.85+35</f>
        <v>15947</v>
      </c>
      <c r="D37" s="20">
        <f t="shared" si="19"/>
        <v>18624.5</v>
      </c>
      <c r="E37" s="20">
        <f t="shared" si="19"/>
        <v>15947</v>
      </c>
      <c r="F37" s="20">
        <f t="shared" si="19"/>
        <v>17477</v>
      </c>
      <c r="G37" s="20">
        <f t="shared" si="19"/>
        <v>18624.5</v>
      </c>
      <c r="H37" s="20">
        <f t="shared" si="19"/>
        <v>14570</v>
      </c>
      <c r="I37" s="20">
        <f t="shared" si="19"/>
        <v>13422.5</v>
      </c>
      <c r="J37" s="20">
        <f t="shared" si="19"/>
        <v>12810.5</v>
      </c>
      <c r="K37" s="20">
        <f t="shared" si="19"/>
        <v>12351.5</v>
      </c>
      <c r="L37" s="20">
        <f t="shared" si="19"/>
        <v>12198.5</v>
      </c>
      <c r="M37" s="20">
        <f t="shared" si="19"/>
        <v>12351.5</v>
      </c>
      <c r="N37" s="20">
        <f t="shared" si="19"/>
        <v>12198.5</v>
      </c>
    </row>
    <row r="38" spans="1:14" s="16" customFormat="1" ht="12" customHeight="1" x14ac:dyDescent="0.2">
      <c r="A38" s="279" t="s">
        <v>377</v>
      </c>
      <c r="B38" s="20"/>
      <c r="C38" s="20"/>
      <c r="D38" s="20"/>
      <c r="E38" s="20"/>
      <c r="F38" s="20"/>
      <c r="G38" s="20"/>
      <c r="H38" s="20"/>
      <c r="I38" s="20"/>
      <c r="J38" s="20"/>
      <c r="K38" s="20"/>
      <c r="L38" s="20"/>
      <c r="M38" s="20"/>
      <c r="N38" s="20"/>
    </row>
    <row r="39" spans="1:14" s="16" customFormat="1" ht="12" customHeight="1" x14ac:dyDescent="0.2">
      <c r="A39" s="4">
        <v>1</v>
      </c>
      <c r="B39" s="20">
        <f t="shared" ref="B39" si="20">B18*0.85+35</f>
        <v>19236.5</v>
      </c>
      <c r="C39" s="20">
        <f t="shared" ref="C39:N39" si="21">C18*0.85+35</f>
        <v>19925</v>
      </c>
      <c r="D39" s="20">
        <f t="shared" si="21"/>
        <v>22602.5</v>
      </c>
      <c r="E39" s="20">
        <f t="shared" si="21"/>
        <v>19925</v>
      </c>
      <c r="F39" s="20">
        <f t="shared" si="21"/>
        <v>21455</v>
      </c>
      <c r="G39" s="20">
        <f t="shared" si="21"/>
        <v>22602.5</v>
      </c>
      <c r="H39" s="20">
        <f t="shared" si="21"/>
        <v>18548</v>
      </c>
      <c r="I39" s="20">
        <f t="shared" si="21"/>
        <v>17400.5</v>
      </c>
      <c r="J39" s="20">
        <f t="shared" si="21"/>
        <v>16788.5</v>
      </c>
      <c r="K39" s="20">
        <f t="shared" si="21"/>
        <v>16329.5</v>
      </c>
      <c r="L39" s="20">
        <f t="shared" si="21"/>
        <v>16176.5</v>
      </c>
      <c r="M39" s="20">
        <f t="shared" si="21"/>
        <v>16329.5</v>
      </c>
      <c r="N39" s="20">
        <f t="shared" si="21"/>
        <v>16176.5</v>
      </c>
    </row>
    <row r="40" spans="1:14" s="16" customFormat="1" ht="12" customHeight="1" x14ac:dyDescent="0.2">
      <c r="A40" s="278">
        <v>2</v>
      </c>
      <c r="B40" s="20">
        <f t="shared" ref="B40" si="22">B19*0.85+35</f>
        <v>20231</v>
      </c>
      <c r="C40" s="20">
        <f t="shared" ref="C40:N40" si="23">C19*0.85+35</f>
        <v>20919.5</v>
      </c>
      <c r="D40" s="20">
        <f t="shared" si="23"/>
        <v>23597</v>
      </c>
      <c r="E40" s="20">
        <f t="shared" si="23"/>
        <v>20919.5</v>
      </c>
      <c r="F40" s="20">
        <f t="shared" si="23"/>
        <v>22449.5</v>
      </c>
      <c r="G40" s="20">
        <f t="shared" si="23"/>
        <v>23597</v>
      </c>
      <c r="H40" s="20">
        <f t="shared" si="23"/>
        <v>19542.5</v>
      </c>
      <c r="I40" s="20">
        <f t="shared" si="23"/>
        <v>18395</v>
      </c>
      <c r="J40" s="20">
        <f t="shared" si="23"/>
        <v>17783</v>
      </c>
      <c r="K40" s="20">
        <f t="shared" si="23"/>
        <v>17324</v>
      </c>
      <c r="L40" s="20">
        <f t="shared" si="23"/>
        <v>17171</v>
      </c>
      <c r="M40" s="20">
        <f t="shared" si="23"/>
        <v>17324</v>
      </c>
      <c r="N40" s="20">
        <f t="shared" si="23"/>
        <v>17171</v>
      </c>
    </row>
    <row r="41" spans="1:14" s="16" customFormat="1" ht="12" customHeight="1" x14ac:dyDescent="0.2">
      <c r="A41" s="278">
        <v>3</v>
      </c>
      <c r="B41" s="20">
        <f t="shared" ref="B41" si="24">B20*0.85+35</f>
        <v>21225.5</v>
      </c>
      <c r="C41" s="20">
        <f t="shared" ref="C41:N41" si="25">C20*0.85+35</f>
        <v>21914</v>
      </c>
      <c r="D41" s="20">
        <f t="shared" si="25"/>
        <v>24591.5</v>
      </c>
      <c r="E41" s="20">
        <f t="shared" si="25"/>
        <v>21914</v>
      </c>
      <c r="F41" s="20">
        <f t="shared" si="25"/>
        <v>23444</v>
      </c>
      <c r="G41" s="20">
        <f t="shared" si="25"/>
        <v>24591.5</v>
      </c>
      <c r="H41" s="20">
        <f t="shared" si="25"/>
        <v>20537</v>
      </c>
      <c r="I41" s="20">
        <f t="shared" si="25"/>
        <v>19389.5</v>
      </c>
      <c r="J41" s="20">
        <f t="shared" si="25"/>
        <v>18777.5</v>
      </c>
      <c r="K41" s="20">
        <f t="shared" si="25"/>
        <v>18318.5</v>
      </c>
      <c r="L41" s="20">
        <f t="shared" si="25"/>
        <v>18165.5</v>
      </c>
      <c r="M41" s="20">
        <f t="shared" si="25"/>
        <v>18318.5</v>
      </c>
      <c r="N41" s="20">
        <f t="shared" si="25"/>
        <v>18165.5</v>
      </c>
    </row>
    <row r="42" spans="1:14" s="16" customFormat="1" ht="12" customHeight="1" x14ac:dyDescent="0.2">
      <c r="A42" s="278">
        <v>4</v>
      </c>
      <c r="B42" s="20">
        <f t="shared" ref="B42" si="26">B21*0.85+35</f>
        <v>22220</v>
      </c>
      <c r="C42" s="20">
        <f t="shared" ref="C42:N42" si="27">C21*0.85+35</f>
        <v>22908.5</v>
      </c>
      <c r="D42" s="20">
        <f t="shared" si="27"/>
        <v>25586</v>
      </c>
      <c r="E42" s="20">
        <f t="shared" si="27"/>
        <v>22908.5</v>
      </c>
      <c r="F42" s="20">
        <f t="shared" si="27"/>
        <v>24438.5</v>
      </c>
      <c r="G42" s="20">
        <f t="shared" si="27"/>
        <v>25586</v>
      </c>
      <c r="H42" s="20">
        <f t="shared" si="27"/>
        <v>21531.5</v>
      </c>
      <c r="I42" s="20">
        <f t="shared" si="27"/>
        <v>20384</v>
      </c>
      <c r="J42" s="20">
        <f t="shared" si="27"/>
        <v>19772</v>
      </c>
      <c r="K42" s="20">
        <f t="shared" si="27"/>
        <v>19313</v>
      </c>
      <c r="L42" s="20">
        <f t="shared" si="27"/>
        <v>19160</v>
      </c>
      <c r="M42" s="20">
        <f t="shared" si="27"/>
        <v>19313</v>
      </c>
      <c r="N42" s="20">
        <f t="shared" si="27"/>
        <v>19160</v>
      </c>
    </row>
    <row r="43" spans="1:14" s="16" customFormat="1" ht="165" x14ac:dyDescent="0.2">
      <c r="A43" s="304" t="s">
        <v>409</v>
      </c>
    </row>
    <row r="44" spans="1:14" s="16" customFormat="1" ht="12" customHeight="1" thickBot="1" x14ac:dyDescent="0.25">
      <c r="A44" s="211" t="s">
        <v>73</v>
      </c>
    </row>
    <row r="45" spans="1:14" s="14" customFormat="1" ht="12.75" thickBot="1" x14ac:dyDescent="0.25">
      <c r="A45" s="300" t="s">
        <v>433</v>
      </c>
    </row>
    <row r="46" spans="1:14" s="14" customFormat="1" ht="12" x14ac:dyDescent="0.2">
      <c r="A46" s="213" t="s">
        <v>434</v>
      </c>
    </row>
    <row r="47" spans="1:14" s="14" customFormat="1" ht="12.75" customHeight="1" x14ac:dyDescent="0.2">
      <c r="A47" s="155"/>
    </row>
    <row r="48" spans="1:14"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24" x14ac:dyDescent="0.25">
      <c r="A54" s="156" t="s">
        <v>227</v>
      </c>
    </row>
    <row r="55" spans="1:1" s="8" customFormat="1" ht="25.5" x14ac:dyDescent="0.25">
      <c r="A55" s="215" t="s">
        <v>413</v>
      </c>
    </row>
    <row r="56" spans="1:1" s="8" customFormat="1" ht="38.25" x14ac:dyDescent="0.25">
      <c r="A56" s="301" t="s">
        <v>429</v>
      </c>
    </row>
    <row r="57" spans="1:1" s="8" customFormat="1" ht="25.5" x14ac:dyDescent="0.25">
      <c r="A57" s="301" t="s">
        <v>430</v>
      </c>
    </row>
    <row r="58" spans="1:1" s="8" customFormat="1" ht="25.5" x14ac:dyDescent="0.25">
      <c r="A58" s="301" t="s">
        <v>431</v>
      </c>
    </row>
    <row r="59" spans="1:1" s="8" customFormat="1" ht="51" x14ac:dyDescent="0.25">
      <c r="A59" s="301" t="s">
        <v>410</v>
      </c>
    </row>
    <row r="60" spans="1:1" s="8" customFormat="1" ht="51" x14ac:dyDescent="0.25">
      <c r="A60" s="301" t="s">
        <v>432</v>
      </c>
    </row>
    <row r="61" spans="1:1" s="8" customFormat="1" ht="25.5" x14ac:dyDescent="0.25">
      <c r="A61" s="301" t="s">
        <v>411</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73"/>
    </row>
    <row r="72" spans="1:1" x14ac:dyDescent="0.25">
      <c r="A72" s="15"/>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53">
        <v>2</v>
      </c>
      <c r="B43" s="13" t="e">
        <f t="shared" ref="B43:E43" si="12">ROUNDUP(B17*0.9,)</f>
        <v>#REF!</v>
      </c>
      <c r="C43" s="13" t="e">
        <f t="shared" si="12"/>
        <v>#REF!</v>
      </c>
      <c r="D43" s="13" t="e">
        <f t="shared" si="12"/>
        <v>#REF!</v>
      </c>
      <c r="E43" s="13" t="e">
        <f t="shared" si="12"/>
        <v>#REF!</v>
      </c>
    </row>
    <row r="44" spans="1:5" x14ac:dyDescent="0.25">
      <c r="A44" s="279" t="s">
        <v>377</v>
      </c>
      <c r="B44" s="13"/>
      <c r="C44" s="13"/>
      <c r="D44" s="13"/>
      <c r="E44" s="13"/>
    </row>
    <row r="45" spans="1:5" x14ac:dyDescent="0.25">
      <c r="A45" s="280">
        <v>1</v>
      </c>
      <c r="B45" s="13" t="e">
        <f t="shared" ref="B45:E45" si="13">ROUNDUP(B19*0.9,)</f>
        <v>#REF!</v>
      </c>
      <c r="C45" s="13" t="e">
        <f t="shared" si="13"/>
        <v>#REF!</v>
      </c>
      <c r="D45" s="13" t="e">
        <f t="shared" si="13"/>
        <v>#REF!</v>
      </c>
      <c r="E45" s="13" t="e">
        <f t="shared" si="13"/>
        <v>#REF!</v>
      </c>
    </row>
    <row r="46" spans="1:5" x14ac:dyDescent="0.25">
      <c r="A46" s="281">
        <v>2</v>
      </c>
      <c r="B46" s="13" t="e">
        <f t="shared" ref="B46:E46" si="14">ROUNDUP(B20*0.9,)</f>
        <v>#REF!</v>
      </c>
      <c r="C46" s="13" t="e">
        <f t="shared" si="14"/>
        <v>#REF!</v>
      </c>
      <c r="D46" s="13" t="e">
        <f t="shared" si="14"/>
        <v>#REF!</v>
      </c>
      <c r="E46" s="13" t="e">
        <f t="shared" si="14"/>
        <v>#REF!</v>
      </c>
    </row>
    <row r="47" spans="1:5" x14ac:dyDescent="0.25">
      <c r="A47" s="278">
        <v>3</v>
      </c>
      <c r="B47" s="13" t="e">
        <f t="shared" ref="B47:E47" si="15">ROUNDUP(B21*0.9,)</f>
        <v>#REF!</v>
      </c>
      <c r="C47" s="13" t="e">
        <f t="shared" si="15"/>
        <v>#REF!</v>
      </c>
      <c r="D47" s="13" t="e">
        <f t="shared" si="15"/>
        <v>#REF!</v>
      </c>
      <c r="E47" s="13" t="e">
        <f t="shared" si="15"/>
        <v>#REF!</v>
      </c>
    </row>
    <row r="48" spans="1:5" x14ac:dyDescent="0.25">
      <c r="A48" s="278">
        <v>4</v>
      </c>
      <c r="B48" s="13" t="e">
        <f t="shared" ref="B48:E48" si="16">ROUNDUP(B22*0.9,)</f>
        <v>#REF!</v>
      </c>
      <c r="C48" s="13" t="e">
        <f t="shared" si="16"/>
        <v>#REF!</v>
      </c>
      <c r="D48" s="13" t="e">
        <f t="shared" si="16"/>
        <v>#REF!</v>
      </c>
      <c r="E48" s="13" t="e">
        <f t="shared" si="16"/>
        <v>#REF!</v>
      </c>
    </row>
    <row r="49" spans="1:1" x14ac:dyDescent="0.25">
      <c r="A49" s="253"/>
    </row>
    <row r="50" spans="1:1" x14ac:dyDescent="0.25">
      <c r="A50" s="204" t="s">
        <v>64</v>
      </c>
    </row>
    <row r="51" spans="1:1" ht="14.65" customHeight="1" x14ac:dyDescent="0.25">
      <c r="A51" s="319" t="s">
        <v>330</v>
      </c>
    </row>
    <row r="52" spans="1:1" ht="16.5" customHeight="1" x14ac:dyDescent="0.25">
      <c r="A52" s="320"/>
    </row>
    <row r="53" spans="1:1" x14ac:dyDescent="0.25">
      <c r="A53" s="320"/>
    </row>
    <row r="54" spans="1:1" ht="63.4" customHeight="1" x14ac:dyDescent="0.25">
      <c r="A54" s="321"/>
    </row>
    <row r="55" spans="1:1" ht="26.25" customHeight="1" x14ac:dyDescent="0.25">
      <c r="A55" s="221" t="s">
        <v>85</v>
      </c>
    </row>
    <row r="56" spans="1:1" ht="72.75" x14ac:dyDescent="0.25">
      <c r="A56" s="254" t="s">
        <v>395</v>
      </c>
    </row>
    <row r="57" spans="1:1" ht="15.75" thickBot="1" x14ac:dyDescent="0.3">
      <c r="A57" s="172"/>
    </row>
    <row r="58" spans="1:1" ht="15.75" thickBot="1" x14ac:dyDescent="0.3">
      <c r="A58" s="288" t="s">
        <v>73</v>
      </c>
    </row>
    <row r="59" spans="1:1" x14ac:dyDescent="0.25">
      <c r="A59" s="294" t="s">
        <v>396</v>
      </c>
    </row>
    <row r="60" spans="1:1" ht="24.75" thickBot="1" x14ac:dyDescent="0.3">
      <c r="A60" s="296" t="s">
        <v>402</v>
      </c>
    </row>
    <row r="61" spans="1:1" ht="15.75" thickBot="1" x14ac:dyDescent="0.3">
      <c r="A61" s="15"/>
    </row>
    <row r="62" spans="1:1" ht="15" customHeight="1" x14ac:dyDescent="0.25">
      <c r="A62" s="322" t="s">
        <v>394</v>
      </c>
    </row>
    <row r="63" spans="1:1" ht="45" customHeight="1" thickBot="1" x14ac:dyDescent="0.3">
      <c r="A63" s="323"/>
    </row>
    <row r="64" spans="1:1" ht="15.75" thickBot="1" x14ac:dyDescent="0.3">
      <c r="A64" s="289"/>
    </row>
    <row r="65" spans="1:1" ht="24.75" thickBot="1" x14ac:dyDescent="0.3">
      <c r="A65" s="290" t="s">
        <v>87</v>
      </c>
    </row>
    <row r="66" spans="1:1" ht="24" x14ac:dyDescent="0.25">
      <c r="A66" s="291" t="s">
        <v>397</v>
      </c>
    </row>
    <row r="67" spans="1:1" ht="24.75" thickBot="1" x14ac:dyDescent="0.3">
      <c r="A67" s="292" t="s">
        <v>398</v>
      </c>
    </row>
    <row r="68" spans="1:1" ht="24.75" thickBot="1" x14ac:dyDescent="0.3">
      <c r="A68" s="292" t="s">
        <v>399</v>
      </c>
    </row>
    <row r="69" spans="1:1" ht="24.75" thickBot="1" x14ac:dyDescent="0.3">
      <c r="A69" s="292" t="s">
        <v>400</v>
      </c>
    </row>
    <row r="70" spans="1:1" ht="15.75" thickBot="1" x14ac:dyDescent="0.3">
      <c r="A70" s="295"/>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377</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53">
        <v>2</v>
      </c>
      <c r="B38" s="13" t="e">
        <f t="shared" ref="B38:E38" si="9">ROUNDUP(B17*0.85,)+35</f>
        <v>#REF!</v>
      </c>
      <c r="C38" s="13" t="e">
        <f t="shared" si="9"/>
        <v>#REF!</v>
      </c>
      <c r="D38" s="13" t="e">
        <f t="shared" si="9"/>
        <v>#REF!</v>
      </c>
      <c r="E38" s="13" t="e">
        <f t="shared" si="9"/>
        <v>#REF!</v>
      </c>
    </row>
    <row r="39" spans="1:5" x14ac:dyDescent="0.25">
      <c r="A39" s="279" t="s">
        <v>377</v>
      </c>
      <c r="B39" s="13"/>
      <c r="C39" s="13"/>
      <c r="D39" s="13"/>
      <c r="E39" s="13"/>
    </row>
    <row r="40" spans="1:5" x14ac:dyDescent="0.25">
      <c r="A40" s="280">
        <v>1</v>
      </c>
      <c r="B40" s="13" t="e">
        <f t="shared" ref="B40:E40" si="10">ROUNDUP(B19*0.85,)+35</f>
        <v>#REF!</v>
      </c>
      <c r="C40" s="13" t="e">
        <f t="shared" si="10"/>
        <v>#REF!</v>
      </c>
      <c r="D40" s="13" t="e">
        <f t="shared" si="10"/>
        <v>#REF!</v>
      </c>
      <c r="E40" s="13" t="e">
        <f t="shared" si="10"/>
        <v>#REF!</v>
      </c>
    </row>
    <row r="41" spans="1:5" x14ac:dyDescent="0.25">
      <c r="A41" s="281">
        <v>2</v>
      </c>
      <c r="B41" s="13" t="e">
        <f t="shared" ref="B41:E41" si="11">ROUNDUP(B20*0.85,)+35</f>
        <v>#REF!</v>
      </c>
      <c r="C41" s="13" t="e">
        <f t="shared" si="11"/>
        <v>#REF!</v>
      </c>
      <c r="D41" s="13" t="e">
        <f t="shared" si="11"/>
        <v>#REF!</v>
      </c>
      <c r="E41" s="13" t="e">
        <f t="shared" si="11"/>
        <v>#REF!</v>
      </c>
    </row>
    <row r="42" spans="1:5" x14ac:dyDescent="0.25">
      <c r="A42" s="278">
        <v>3</v>
      </c>
      <c r="B42" s="13" t="e">
        <f t="shared" ref="B42:E42" si="12">ROUNDUP(B21*0.85,)+35</f>
        <v>#REF!</v>
      </c>
      <c r="C42" s="13" t="e">
        <f t="shared" si="12"/>
        <v>#REF!</v>
      </c>
      <c r="D42" s="13" t="e">
        <f t="shared" si="12"/>
        <v>#REF!</v>
      </c>
      <c r="E42" s="13" t="e">
        <f t="shared" si="12"/>
        <v>#REF!</v>
      </c>
    </row>
    <row r="43" spans="1:5" x14ac:dyDescent="0.25">
      <c r="A43" s="278">
        <v>4</v>
      </c>
      <c r="B43" s="13" t="e">
        <f t="shared" ref="B43:E43" si="13">ROUNDUP(B22*0.85,)+35</f>
        <v>#REF!</v>
      </c>
      <c r="C43" s="13" t="e">
        <f t="shared" si="13"/>
        <v>#REF!</v>
      </c>
      <c r="D43" s="13" t="e">
        <f t="shared" si="13"/>
        <v>#REF!</v>
      </c>
      <c r="E43" s="13" t="e">
        <f t="shared" si="13"/>
        <v>#REF!</v>
      </c>
    </row>
    <row r="44" spans="1:5" customFormat="1" ht="236.25" x14ac:dyDescent="0.25">
      <c r="A44" s="297" t="s">
        <v>404</v>
      </c>
    </row>
    <row r="45" spans="1:5" x14ac:dyDescent="0.25">
      <c r="A45" s="204" t="s">
        <v>64</v>
      </c>
    </row>
    <row r="46" spans="1:5" ht="14.65" customHeight="1" x14ac:dyDescent="0.25">
      <c r="A46" s="319" t="s">
        <v>330</v>
      </c>
    </row>
    <row r="47" spans="1:5" ht="16.5" customHeight="1" x14ac:dyDescent="0.25">
      <c r="A47" s="320"/>
    </row>
    <row r="48" spans="1:5" x14ac:dyDescent="0.25">
      <c r="A48" s="320"/>
    </row>
    <row r="49" spans="1:1" ht="63.4" customHeight="1" x14ac:dyDescent="0.25">
      <c r="A49" s="321"/>
    </row>
    <row r="50" spans="1:1" ht="26.25" customHeight="1" x14ac:dyDescent="0.25">
      <c r="A50" s="221" t="s">
        <v>85</v>
      </c>
    </row>
    <row r="51" spans="1:1" ht="48.75" x14ac:dyDescent="0.25">
      <c r="A51" s="254" t="s">
        <v>405</v>
      </c>
    </row>
    <row r="52" spans="1:1" ht="15.75" thickBot="1" x14ac:dyDescent="0.3">
      <c r="A52" s="172"/>
    </row>
    <row r="53" spans="1:1" ht="15.75" thickBot="1" x14ac:dyDescent="0.3">
      <c r="A53" s="288" t="s">
        <v>73</v>
      </c>
    </row>
    <row r="54" spans="1:1" x14ac:dyDescent="0.25">
      <c r="A54" s="294" t="s">
        <v>406</v>
      </c>
    </row>
    <row r="55" spans="1:1" ht="24.75" thickBot="1" x14ac:dyDescent="0.3">
      <c r="A55" s="296" t="s">
        <v>407</v>
      </c>
    </row>
    <row r="56" spans="1:1" ht="14.45" customHeight="1" thickBot="1" x14ac:dyDescent="0.3">
      <c r="A56" s="289"/>
    </row>
    <row r="57" spans="1:1" ht="24.75" thickBot="1" x14ac:dyDescent="0.3">
      <c r="A57" s="290" t="s">
        <v>87</v>
      </c>
    </row>
    <row r="58" spans="1:1" ht="24.75" thickBot="1" x14ac:dyDescent="0.3">
      <c r="A58" s="292" t="s">
        <v>408</v>
      </c>
    </row>
    <row r="59" spans="1:1" ht="24.75" thickBot="1" x14ac:dyDescent="0.3">
      <c r="A59" s="292" t="s">
        <v>399</v>
      </c>
    </row>
    <row r="60" spans="1:1" ht="24.75" thickBot="1" x14ac:dyDescent="0.3">
      <c r="A60" s="292" t="s">
        <v>400</v>
      </c>
    </row>
    <row r="61" spans="1:1" ht="15.75" thickBot="1" x14ac:dyDescent="0.3">
      <c r="A61" s="295"/>
    </row>
    <row r="62" spans="1:1" ht="15.75" thickBot="1" x14ac:dyDescent="0.3">
      <c r="A62" s="193" t="s">
        <v>72</v>
      </c>
    </row>
    <row r="63" spans="1:1" ht="60" x14ac:dyDescent="0.25">
      <c r="A63" s="194" t="s">
        <v>391</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377</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390</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53">
        <v>2</v>
      </c>
      <c r="B38" s="13" t="e">
        <f t="shared" ref="B38:E38" si="9">ROUNDUP(B17*0.87,)+25</f>
        <v>#REF!</v>
      </c>
      <c r="C38" s="13" t="e">
        <f t="shared" si="9"/>
        <v>#REF!</v>
      </c>
      <c r="D38" s="13" t="e">
        <f t="shared" si="9"/>
        <v>#REF!</v>
      </c>
      <c r="E38" s="13" t="e">
        <f t="shared" si="9"/>
        <v>#REF!</v>
      </c>
    </row>
    <row r="39" spans="1:5" x14ac:dyDescent="0.25">
      <c r="A39" s="279" t="s">
        <v>377</v>
      </c>
      <c r="B39" s="13"/>
      <c r="C39" s="13"/>
      <c r="D39" s="13"/>
      <c r="E39" s="13"/>
    </row>
    <row r="40" spans="1:5" x14ac:dyDescent="0.25">
      <c r="A40" s="280">
        <v>1</v>
      </c>
      <c r="B40" s="13" t="e">
        <f t="shared" ref="B40:E40" si="10">ROUNDUP(B19*0.87,)+25</f>
        <v>#REF!</v>
      </c>
      <c r="C40" s="13" t="e">
        <f t="shared" si="10"/>
        <v>#REF!</v>
      </c>
      <c r="D40" s="13" t="e">
        <f t="shared" si="10"/>
        <v>#REF!</v>
      </c>
      <c r="E40" s="13" t="e">
        <f t="shared" si="10"/>
        <v>#REF!</v>
      </c>
    </row>
    <row r="41" spans="1:5" x14ac:dyDescent="0.25">
      <c r="A41" s="281">
        <v>2</v>
      </c>
      <c r="B41" s="13" t="e">
        <f t="shared" ref="B41:E41" si="11">ROUNDUP(B20*0.87,)+25</f>
        <v>#REF!</v>
      </c>
      <c r="C41" s="13" t="e">
        <f t="shared" si="11"/>
        <v>#REF!</v>
      </c>
      <c r="D41" s="13" t="e">
        <f t="shared" si="11"/>
        <v>#REF!</v>
      </c>
      <c r="E41" s="13" t="e">
        <f t="shared" si="11"/>
        <v>#REF!</v>
      </c>
    </row>
    <row r="42" spans="1:5" x14ac:dyDescent="0.25">
      <c r="A42" s="278">
        <v>3</v>
      </c>
      <c r="B42" s="13" t="e">
        <f t="shared" ref="B42:E42" si="12">ROUNDUP(B21*0.87,)+25</f>
        <v>#REF!</v>
      </c>
      <c r="C42" s="13" t="e">
        <f t="shared" si="12"/>
        <v>#REF!</v>
      </c>
      <c r="D42" s="13" t="e">
        <f t="shared" si="12"/>
        <v>#REF!</v>
      </c>
      <c r="E42" s="13" t="e">
        <f t="shared" si="12"/>
        <v>#REF!</v>
      </c>
    </row>
    <row r="43" spans="1:5" x14ac:dyDescent="0.25">
      <c r="A43" s="278">
        <v>4</v>
      </c>
      <c r="B43" s="13" t="e">
        <f t="shared" ref="B43:E43" si="13">ROUNDUP(B22*0.87,)+25</f>
        <v>#REF!</v>
      </c>
      <c r="C43" s="13" t="e">
        <f t="shared" si="13"/>
        <v>#REF!</v>
      </c>
      <c r="D43" s="13" t="e">
        <f t="shared" si="13"/>
        <v>#REF!</v>
      </c>
      <c r="E43" s="13" t="e">
        <f t="shared" si="13"/>
        <v>#REF!</v>
      </c>
    </row>
    <row r="44" spans="1:5" customFormat="1" ht="236.25" x14ac:dyDescent="0.25">
      <c r="A44" s="297" t="s">
        <v>404</v>
      </c>
    </row>
    <row r="45" spans="1:5" x14ac:dyDescent="0.25">
      <c r="A45" s="204" t="s">
        <v>64</v>
      </c>
    </row>
    <row r="46" spans="1:5" ht="14.65" customHeight="1" x14ac:dyDescent="0.25">
      <c r="A46" s="319" t="s">
        <v>330</v>
      </c>
    </row>
    <row r="47" spans="1:5" ht="16.5" customHeight="1" x14ac:dyDescent="0.25">
      <c r="A47" s="320"/>
    </row>
    <row r="48" spans="1:5" x14ac:dyDescent="0.25">
      <c r="A48" s="320"/>
    </row>
    <row r="49" spans="1:1" ht="63.4" customHeight="1" x14ac:dyDescent="0.25">
      <c r="A49" s="321"/>
    </row>
    <row r="50" spans="1:1" ht="26.25" customHeight="1" x14ac:dyDescent="0.25">
      <c r="A50" s="221" t="s">
        <v>85</v>
      </c>
    </row>
    <row r="51" spans="1:1" ht="48.75" x14ac:dyDescent="0.25">
      <c r="A51" s="254" t="s">
        <v>405</v>
      </c>
    </row>
    <row r="52" spans="1:1" ht="15.75" thickBot="1" x14ac:dyDescent="0.3">
      <c r="A52" s="172"/>
    </row>
    <row r="53" spans="1:1" ht="15.75" thickBot="1" x14ac:dyDescent="0.3">
      <c r="A53" s="288" t="s">
        <v>73</v>
      </c>
    </row>
    <row r="54" spans="1:1" x14ac:dyDescent="0.25">
      <c r="A54" s="294" t="s">
        <v>406</v>
      </c>
    </row>
    <row r="55" spans="1:1" ht="24.75" thickBot="1" x14ac:dyDescent="0.3">
      <c r="A55" s="296" t="s">
        <v>407</v>
      </c>
    </row>
    <row r="56" spans="1:1" ht="14.45" customHeight="1" thickBot="1" x14ac:dyDescent="0.3">
      <c r="A56" s="289"/>
    </row>
    <row r="57" spans="1:1" ht="24.75" thickBot="1" x14ac:dyDescent="0.3">
      <c r="A57" s="290" t="s">
        <v>87</v>
      </c>
    </row>
    <row r="58" spans="1:1" ht="24.75" thickBot="1" x14ac:dyDescent="0.3">
      <c r="A58" s="292" t="s">
        <v>408</v>
      </c>
    </row>
    <row r="59" spans="1:1" ht="24.75" thickBot="1" x14ac:dyDescent="0.3">
      <c r="A59" s="292" t="s">
        <v>399</v>
      </c>
    </row>
    <row r="60" spans="1:1" ht="24.75" thickBot="1" x14ac:dyDescent="0.3">
      <c r="A60" s="292" t="s">
        <v>400</v>
      </c>
    </row>
    <row r="61" spans="1:1" ht="15.75" thickBot="1" x14ac:dyDescent="0.3">
      <c r="A61" s="295"/>
    </row>
    <row r="62" spans="1:1" ht="15.75" thickBot="1" x14ac:dyDescent="0.3">
      <c r="A62" s="193" t="s">
        <v>72</v>
      </c>
    </row>
    <row r="63" spans="1:1" ht="60" x14ac:dyDescent="0.25">
      <c r="A63" s="194" t="s">
        <v>391</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389</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390</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53">
        <v>2</v>
      </c>
      <c r="B43" s="13" t="e">
        <f t="shared" ref="B43:E43" si="12">ROUNDUP(B17*0.87,)</f>
        <v>#REF!</v>
      </c>
      <c r="C43" s="13" t="e">
        <f t="shared" si="12"/>
        <v>#REF!</v>
      </c>
      <c r="D43" s="13" t="e">
        <f t="shared" si="12"/>
        <v>#REF!</v>
      </c>
      <c r="E43" s="13" t="e">
        <f t="shared" si="12"/>
        <v>#REF!</v>
      </c>
    </row>
    <row r="44" spans="1:5" x14ac:dyDescent="0.25">
      <c r="A44" s="279" t="s">
        <v>377</v>
      </c>
      <c r="B44" s="13"/>
      <c r="C44" s="13"/>
      <c r="D44" s="13"/>
      <c r="E44" s="13"/>
    </row>
    <row r="45" spans="1:5" x14ac:dyDescent="0.25">
      <c r="A45" s="280">
        <v>1</v>
      </c>
      <c r="B45" s="13" t="e">
        <f t="shared" ref="B45:E45" si="13">ROUNDUP(B19*0.87,)</f>
        <v>#REF!</v>
      </c>
      <c r="C45" s="13" t="e">
        <f t="shared" si="13"/>
        <v>#REF!</v>
      </c>
      <c r="D45" s="13" t="e">
        <f t="shared" si="13"/>
        <v>#REF!</v>
      </c>
      <c r="E45" s="13" t="e">
        <f t="shared" si="13"/>
        <v>#REF!</v>
      </c>
    </row>
    <row r="46" spans="1:5" x14ac:dyDescent="0.25">
      <c r="A46" s="281">
        <v>2</v>
      </c>
      <c r="B46" s="13" t="e">
        <f t="shared" ref="B46:E46" si="14">ROUNDUP(B20*0.87,)</f>
        <v>#REF!</v>
      </c>
      <c r="C46" s="13" t="e">
        <f t="shared" si="14"/>
        <v>#REF!</v>
      </c>
      <c r="D46" s="13" t="e">
        <f t="shared" si="14"/>
        <v>#REF!</v>
      </c>
      <c r="E46" s="13" t="e">
        <f t="shared" si="14"/>
        <v>#REF!</v>
      </c>
    </row>
    <row r="47" spans="1:5" x14ac:dyDescent="0.25">
      <c r="A47" s="278">
        <v>3</v>
      </c>
      <c r="B47" s="13" t="e">
        <f t="shared" ref="B47:E47" si="15">ROUNDUP(B21*0.87,)</f>
        <v>#REF!</v>
      </c>
      <c r="C47" s="13" t="e">
        <f t="shared" si="15"/>
        <v>#REF!</v>
      </c>
      <c r="D47" s="13" t="e">
        <f t="shared" si="15"/>
        <v>#REF!</v>
      </c>
      <c r="E47" s="13" t="e">
        <f t="shared" si="15"/>
        <v>#REF!</v>
      </c>
    </row>
    <row r="48" spans="1:5" x14ac:dyDescent="0.25">
      <c r="A48" s="278">
        <v>4</v>
      </c>
      <c r="B48" s="13" t="e">
        <f t="shared" ref="B48:E48" si="16">ROUNDUP(B22*0.87,)</f>
        <v>#REF!</v>
      </c>
      <c r="C48" s="13" t="e">
        <f t="shared" si="16"/>
        <v>#REF!</v>
      </c>
      <c r="D48" s="13" t="e">
        <f t="shared" si="16"/>
        <v>#REF!</v>
      </c>
      <c r="E48" s="13" t="e">
        <f t="shared" si="16"/>
        <v>#REF!</v>
      </c>
    </row>
    <row r="49" spans="1:2" x14ac:dyDescent="0.25">
      <c r="A49" s="253"/>
      <c r="B49" s="167"/>
    </row>
    <row r="50" spans="1:2" x14ac:dyDescent="0.25">
      <c r="A50" s="204" t="s">
        <v>64</v>
      </c>
    </row>
    <row r="51" spans="1:2" ht="14.65" customHeight="1" x14ac:dyDescent="0.25">
      <c r="A51" s="319" t="s">
        <v>330</v>
      </c>
    </row>
    <row r="52" spans="1:2" ht="16.5" customHeight="1" x14ac:dyDescent="0.25">
      <c r="A52" s="320"/>
    </row>
    <row r="53" spans="1:2" x14ac:dyDescent="0.25">
      <c r="A53" s="320"/>
    </row>
    <row r="54" spans="1:2" ht="63.4" customHeight="1" x14ac:dyDescent="0.25">
      <c r="A54" s="321"/>
    </row>
    <row r="55" spans="1:2" ht="26.25" customHeight="1" x14ac:dyDescent="0.25">
      <c r="A55" s="221" t="s">
        <v>85</v>
      </c>
    </row>
    <row r="56" spans="1:2" ht="72.75" x14ac:dyDescent="0.25">
      <c r="A56" s="254" t="s">
        <v>395</v>
      </c>
    </row>
    <row r="57" spans="1:2" ht="15.75" thickBot="1" x14ac:dyDescent="0.3">
      <c r="A57" s="172"/>
    </row>
    <row r="58" spans="1:2" ht="15.75" thickBot="1" x14ac:dyDescent="0.3">
      <c r="A58" s="288" t="s">
        <v>73</v>
      </c>
    </row>
    <row r="59" spans="1:2" x14ac:dyDescent="0.25">
      <c r="A59" s="294" t="s">
        <v>396</v>
      </c>
    </row>
    <row r="60" spans="1:2" ht="24.75" thickBot="1" x14ac:dyDescent="0.3">
      <c r="A60" s="296" t="s">
        <v>402</v>
      </c>
    </row>
    <row r="61" spans="1:2" ht="15.75" thickBot="1" x14ac:dyDescent="0.3">
      <c r="A61" s="15"/>
    </row>
    <row r="62" spans="1:2" ht="15" customHeight="1" x14ac:dyDescent="0.25">
      <c r="A62" s="322" t="s">
        <v>394</v>
      </c>
    </row>
    <row r="63" spans="1:2" ht="48" customHeight="1" thickBot="1" x14ac:dyDescent="0.3">
      <c r="A63" s="323"/>
    </row>
    <row r="64" spans="1:2" ht="15.75" thickBot="1" x14ac:dyDescent="0.3">
      <c r="A64" s="289"/>
    </row>
    <row r="65" spans="1:1" ht="24.75" thickBot="1" x14ac:dyDescent="0.3">
      <c r="A65" s="290" t="s">
        <v>87</v>
      </c>
    </row>
    <row r="66" spans="1:1" ht="24" x14ac:dyDescent="0.25">
      <c r="A66" s="291" t="s">
        <v>397</v>
      </c>
    </row>
    <row r="67" spans="1:1" ht="24.75" thickBot="1" x14ac:dyDescent="0.3">
      <c r="A67" s="292" t="s">
        <v>398</v>
      </c>
    </row>
    <row r="68" spans="1:1" ht="24.75" thickBot="1" x14ac:dyDescent="0.3">
      <c r="A68" s="292" t="s">
        <v>399</v>
      </c>
    </row>
    <row r="69" spans="1:1" ht="24.75" thickBot="1" x14ac:dyDescent="0.3">
      <c r="A69" s="292" t="s">
        <v>400</v>
      </c>
    </row>
    <row r="70" spans="1:1" ht="15.75" thickBot="1" x14ac:dyDescent="0.3">
      <c r="A70" s="295"/>
    </row>
    <row r="71" spans="1:1" ht="15.75" thickBot="1" x14ac:dyDescent="0.3">
      <c r="A71" s="193" t="s">
        <v>72</v>
      </c>
    </row>
    <row r="72" spans="1:1" ht="60" x14ac:dyDescent="0.25">
      <c r="A72" s="194" t="s">
        <v>391</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389</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377</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392</v>
      </c>
      <c r="B26" s="293">
        <f t="shared" ref="B26:E26" si="1">B24*3</f>
        <v>8100</v>
      </c>
      <c r="C26" s="293">
        <f t="shared" si="1"/>
        <v>8100</v>
      </c>
      <c r="D26" s="293">
        <f t="shared" si="1"/>
        <v>8100</v>
      </c>
      <c r="E26" s="293">
        <f t="shared" si="1"/>
        <v>8100</v>
      </c>
    </row>
    <row r="27" spans="1:5" x14ac:dyDescent="0.25">
      <c r="A27" s="251" t="s">
        <v>393</v>
      </c>
      <c r="B27" s="293">
        <f t="shared" ref="B27:E27" si="2">B24*4</f>
        <v>10800</v>
      </c>
      <c r="C27" s="293">
        <f t="shared" si="2"/>
        <v>10800</v>
      </c>
      <c r="D27" s="293">
        <f t="shared" si="2"/>
        <v>10800</v>
      </c>
      <c r="E27" s="293">
        <f t="shared" si="2"/>
        <v>10800</v>
      </c>
    </row>
    <row r="28" spans="1:5" x14ac:dyDescent="0.25">
      <c r="A28" s="253"/>
    </row>
    <row r="29" spans="1:5" x14ac:dyDescent="0.25">
      <c r="A29" s="253"/>
    </row>
    <row r="30" spans="1:5" x14ac:dyDescent="0.25">
      <c r="A30" s="204" t="s">
        <v>64</v>
      </c>
    </row>
    <row r="31" spans="1:5" ht="14.65" customHeight="1" x14ac:dyDescent="0.25">
      <c r="A31" s="319" t="s">
        <v>330</v>
      </c>
    </row>
    <row r="32" spans="1:5" ht="16.5" customHeight="1" x14ac:dyDescent="0.25">
      <c r="A32" s="320"/>
    </row>
    <row r="33" spans="1:1" x14ac:dyDescent="0.25">
      <c r="A33" s="320"/>
    </row>
    <row r="34" spans="1:1" ht="63.4" customHeight="1" x14ac:dyDescent="0.25">
      <c r="A34" s="321"/>
    </row>
    <row r="35" spans="1:1" ht="26.25" customHeight="1" x14ac:dyDescent="0.25">
      <c r="A35" s="221" t="s">
        <v>85</v>
      </c>
    </row>
    <row r="36" spans="1:1" ht="72.75" x14ac:dyDescent="0.25">
      <c r="A36" s="254" t="s">
        <v>395</v>
      </c>
    </row>
    <row r="37" spans="1:1" ht="15.75" thickBot="1" x14ac:dyDescent="0.3">
      <c r="A37" s="172"/>
    </row>
    <row r="38" spans="1:1" ht="15.75" thickBot="1" x14ac:dyDescent="0.3">
      <c r="A38" s="288" t="s">
        <v>73</v>
      </c>
    </row>
    <row r="39" spans="1:1" x14ac:dyDescent="0.25">
      <c r="A39" s="294" t="s">
        <v>396</v>
      </c>
    </row>
    <row r="40" spans="1:1" ht="24.75" thickBot="1" x14ac:dyDescent="0.3">
      <c r="A40" s="296" t="s">
        <v>402</v>
      </c>
    </row>
    <row r="41" spans="1:1" ht="15.75" thickBot="1" x14ac:dyDescent="0.3">
      <c r="A41" s="15"/>
    </row>
    <row r="42" spans="1:1" ht="15" customHeight="1" x14ac:dyDescent="0.25">
      <c r="A42" s="322" t="s">
        <v>394</v>
      </c>
    </row>
    <row r="43" spans="1:1" ht="58.15" customHeight="1" thickBot="1" x14ac:dyDescent="0.3">
      <c r="A43" s="323"/>
    </row>
    <row r="44" spans="1:1" ht="15.75" thickBot="1" x14ac:dyDescent="0.3">
      <c r="A44" s="289"/>
    </row>
    <row r="45" spans="1:1" ht="24.75" thickBot="1" x14ac:dyDescent="0.3">
      <c r="A45" s="290" t="s">
        <v>87</v>
      </c>
    </row>
    <row r="46" spans="1:1" ht="24" x14ac:dyDescent="0.25">
      <c r="A46" s="291" t="s">
        <v>397</v>
      </c>
    </row>
    <row r="47" spans="1:1" ht="24.75" thickBot="1" x14ac:dyDescent="0.3">
      <c r="A47" s="292" t="s">
        <v>398</v>
      </c>
    </row>
    <row r="48" spans="1:1" ht="24.75" thickBot="1" x14ac:dyDescent="0.3">
      <c r="A48" s="292" t="s">
        <v>399</v>
      </c>
    </row>
    <row r="49" spans="1:1" ht="24.75" thickBot="1" x14ac:dyDescent="0.3">
      <c r="A49" s="292" t="s">
        <v>400</v>
      </c>
    </row>
    <row r="50" spans="1:1" ht="15.75" thickBot="1" x14ac:dyDescent="0.3">
      <c r="A50" s="295"/>
    </row>
    <row r="51" spans="1:1" ht="15.75" thickBot="1" x14ac:dyDescent="0.3">
      <c r="A51" s="193" t="s">
        <v>72</v>
      </c>
    </row>
    <row r="52" spans="1:1" ht="60" x14ac:dyDescent="0.25">
      <c r="A52" s="194" t="s">
        <v>391</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377</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95" x14ac:dyDescent="0.2">
      <c r="A43" s="283" t="s">
        <v>383</v>
      </c>
    </row>
    <row r="44" spans="1:2" s="16" customFormat="1" ht="12" customHeight="1" x14ac:dyDescent="0.2">
      <c r="A44" s="224" t="s">
        <v>73</v>
      </c>
    </row>
    <row r="45" spans="1:2" s="14" customFormat="1" ht="24" x14ac:dyDescent="0.2">
      <c r="A45" s="154" t="s">
        <v>382</v>
      </c>
    </row>
    <row r="46" spans="1:2" s="14" customFormat="1" ht="24" x14ac:dyDescent="0.2">
      <c r="A46" s="154" t="s">
        <v>378</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ht="36" x14ac:dyDescent="0.25">
      <c r="A54" s="156" t="s">
        <v>227</v>
      </c>
    </row>
    <row r="55" spans="1:1" x14ac:dyDescent="0.25">
      <c r="A55" s="158"/>
    </row>
    <row r="56" spans="1:1" ht="39" x14ac:dyDescent="0.25">
      <c r="A56" s="240" t="s">
        <v>294</v>
      </c>
    </row>
    <row r="57" spans="1:1" ht="56.25" x14ac:dyDescent="0.25">
      <c r="A57" s="285" t="s">
        <v>380</v>
      </c>
    </row>
    <row r="58" spans="1:1" ht="33.75" x14ac:dyDescent="0.25">
      <c r="A58" s="285" t="s">
        <v>381</v>
      </c>
    </row>
    <row r="59" spans="1:1" ht="33.75" x14ac:dyDescent="0.25">
      <c r="A59" s="285" t="s">
        <v>384</v>
      </c>
    </row>
    <row r="60" spans="1:1" ht="33.75" x14ac:dyDescent="0.25">
      <c r="A60" s="285" t="s">
        <v>385</v>
      </c>
    </row>
    <row r="61" spans="1:1" ht="22.5" x14ac:dyDescent="0.25">
      <c r="A61" s="285" t="s">
        <v>386</v>
      </c>
    </row>
    <row r="62" spans="1:1" ht="45" x14ac:dyDescent="0.25">
      <c r="A62" s="285" t="s">
        <v>387</v>
      </c>
    </row>
    <row r="63" spans="1:1" ht="45" x14ac:dyDescent="0.25">
      <c r="A63" s="285" t="s">
        <v>388</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151"/>
    </row>
    <row r="23" spans="1:2" s="16" customFormat="1" ht="195" x14ac:dyDescent="0.2">
      <c r="A23" s="284" t="s">
        <v>383</v>
      </c>
    </row>
    <row r="24" spans="1:2" s="16" customFormat="1" ht="12" customHeight="1" x14ac:dyDescent="0.2">
      <c r="A24" s="224" t="s">
        <v>73</v>
      </c>
    </row>
    <row r="25" spans="1:2" s="14" customFormat="1" ht="24" x14ac:dyDescent="0.2">
      <c r="A25" s="154" t="s">
        <v>382</v>
      </c>
    </row>
    <row r="26" spans="1:2" s="14" customFormat="1" ht="24" x14ac:dyDescent="0.2">
      <c r="A26" s="154" t="s">
        <v>378</v>
      </c>
    </row>
    <row r="27" spans="1:2" s="14" customFormat="1" ht="12.75" customHeight="1" x14ac:dyDescent="0.2">
      <c r="A27" s="155"/>
    </row>
    <row r="28" spans="1:2" s="14" customFormat="1" ht="12.75" customHeight="1" x14ac:dyDescent="0.2">
      <c r="A28" s="224"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379</v>
      </c>
    </row>
    <row r="34" spans="1:1" ht="36" x14ac:dyDescent="0.25">
      <c r="A34" s="156" t="s">
        <v>227</v>
      </c>
    </row>
    <row r="35" spans="1:1" x14ac:dyDescent="0.25">
      <c r="A35" s="158"/>
    </row>
    <row r="36" spans="1:1" ht="39" x14ac:dyDescent="0.25">
      <c r="A36" s="240" t="s">
        <v>294</v>
      </c>
    </row>
    <row r="37" spans="1:1" ht="56.25" x14ac:dyDescent="0.25">
      <c r="A37" s="285" t="s">
        <v>380</v>
      </c>
    </row>
    <row r="38" spans="1:1" ht="33.75" x14ac:dyDescent="0.25">
      <c r="A38" s="285" t="s">
        <v>381</v>
      </c>
    </row>
    <row r="39" spans="1:1" ht="33.75" x14ac:dyDescent="0.25">
      <c r="A39" s="285" t="s">
        <v>384</v>
      </c>
    </row>
    <row r="40" spans="1:1" ht="33.75" x14ac:dyDescent="0.25">
      <c r="A40" s="285" t="s">
        <v>385</v>
      </c>
    </row>
    <row r="41" spans="1:1" ht="22.5" x14ac:dyDescent="0.25">
      <c r="A41" s="285" t="s">
        <v>386</v>
      </c>
    </row>
    <row r="42" spans="1:1" ht="45" x14ac:dyDescent="0.25">
      <c r="A42" s="285" t="s">
        <v>387</v>
      </c>
    </row>
    <row r="43" spans="1:1" ht="45" x14ac:dyDescent="0.25">
      <c r="A43" s="285" t="s">
        <v>388</v>
      </c>
    </row>
    <row r="44" spans="1:1" ht="52.5" x14ac:dyDescent="0.25">
      <c r="A44" s="186" t="s">
        <v>196</v>
      </c>
    </row>
    <row r="45" spans="1:1" ht="31.5" x14ac:dyDescent="0.25">
      <c r="A45" s="216"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61"/>
  <sheetViews>
    <sheetView zoomScaleNormal="100" workbookViewId="0">
      <selection activeCell="Z32" activeCellId="1" sqref="A26:A29 Z32"/>
    </sheetView>
  </sheetViews>
  <sheetFormatPr defaultColWidth="9.140625" defaultRowHeight="15" x14ac:dyDescent="0.25"/>
  <cols>
    <col min="1" max="1" width="71.85546875" style="2" customWidth="1"/>
    <col min="2" max="7" width="10.42578125" style="8" bestFit="1" customWidth="1"/>
    <col min="8" max="11" width="9.140625" style="8"/>
    <col min="12" max="14" width="10.42578125" style="8" bestFit="1" customWidth="1"/>
    <col min="15" max="15" width="9.42578125" style="8" bestFit="1" customWidth="1"/>
    <col min="16" max="16" width="9.140625" style="8"/>
    <col min="17" max="26" width="10.42578125" style="8" bestFit="1" customWidth="1"/>
    <col min="27" max="16384" width="9.140625" style="8"/>
  </cols>
  <sheetData>
    <row r="1" spans="1:56" x14ac:dyDescent="0.25">
      <c r="A1" s="9" t="s">
        <v>301</v>
      </c>
    </row>
    <row r="2" spans="1:56" s="29" customFormat="1" ht="12.75" x14ac:dyDescent="0.2">
      <c r="A2" s="9"/>
    </row>
    <row r="3" spans="1:56" s="29" customFormat="1" ht="12.75" customHeight="1" x14ac:dyDescent="0.2">
      <c r="A3" s="11" t="s">
        <v>6</v>
      </c>
    </row>
    <row r="4" spans="1:56" x14ac:dyDescent="0.25">
      <c r="A4" s="259" t="s">
        <v>59</v>
      </c>
      <c r="B4" s="195">
        <f>'C завтраками| Bed and breakfast'!B4</f>
        <v>45588</v>
      </c>
      <c r="C4" s="195">
        <f>'C завтраками| Bed and breakfast'!C4</f>
        <v>45589</v>
      </c>
      <c r="D4" s="195">
        <f>'C завтраками| Bed and breakfast'!D4</f>
        <v>45591</v>
      </c>
      <c r="E4" s="195">
        <f>'C завтраками| Bed and breakfast'!E4</f>
        <v>45592</v>
      </c>
      <c r="F4" s="195">
        <f>'C завтраками| Bed and breakfast'!F4</f>
        <v>45595</v>
      </c>
      <c r="G4" s="195">
        <f>'C завтраками| Bed and breakfast'!G4</f>
        <v>45596</v>
      </c>
      <c r="H4" s="195">
        <f>'C завтраками| Bed and breakfast'!H4</f>
        <v>45597</v>
      </c>
      <c r="I4" s="113">
        <f>'C завтраками| Bed and breakfast'!I4</f>
        <v>45599</v>
      </c>
      <c r="J4" s="113">
        <f>'C завтраками| Bed and breakfast'!J4</f>
        <v>45600</v>
      </c>
      <c r="K4" s="195">
        <f>'C завтраками| Bed and breakfast'!K4</f>
        <v>45601</v>
      </c>
      <c r="L4" s="113">
        <f>'C завтраками| Bed and breakfast'!L4</f>
        <v>45604</v>
      </c>
      <c r="M4" s="195">
        <f>'C завтраками| Bed and breakfast'!M4</f>
        <v>45616</v>
      </c>
      <c r="N4" s="113">
        <f>'C завтраками| Bed and breakfast'!N4</f>
        <v>45618</v>
      </c>
      <c r="O4" s="113">
        <f>'C завтраками| Bed and breakfast'!O4</f>
        <v>45627</v>
      </c>
      <c r="P4" s="113">
        <f>'C завтраками| Bed and breakfast'!P4</f>
        <v>45632</v>
      </c>
      <c r="Q4" s="195">
        <f>'C завтраками| Bed and breakfast'!Q4</f>
        <v>45636</v>
      </c>
      <c r="R4" s="113">
        <f>'C завтраками| Bed and breakfast'!R4</f>
        <v>45639</v>
      </c>
      <c r="S4" s="113">
        <f>'C завтраками| Bed and breakfast'!S4</f>
        <v>45641</v>
      </c>
      <c r="T4" s="113">
        <f>'C завтраками| Bed and breakfast'!T4</f>
        <v>45646</v>
      </c>
      <c r="U4" s="113">
        <f>'C завтраками| Bed and breakfast'!U4</f>
        <v>45648</v>
      </c>
      <c r="V4" s="113">
        <f>'C завтраками| Bed and breakfast'!V4</f>
        <v>45652</v>
      </c>
      <c r="W4" s="195">
        <f>'C завтраками| Bed and breakfast'!W4</f>
        <v>45653</v>
      </c>
      <c r="X4" s="195">
        <f>'C завтраками| Bed and breakfast'!X4</f>
        <v>45655</v>
      </c>
      <c r="Y4" s="195">
        <f>'C завтраками| Bed and breakfast'!Y4</f>
        <v>45656</v>
      </c>
      <c r="Z4" s="195">
        <f>'C завтраками| Bed and breakfast'!Z4</f>
        <v>45657</v>
      </c>
      <c r="AA4" s="195">
        <f>'C завтраками| Bed and breakfast'!AA4</f>
        <v>45658</v>
      </c>
      <c r="AB4" s="195">
        <f>'C завтраками| Bed and breakfast'!AB4</f>
        <v>45662</v>
      </c>
      <c r="AC4" s="195">
        <f>'C завтраками| Bed and breakfast'!AC4</f>
        <v>45664</v>
      </c>
      <c r="AD4" s="195">
        <f>'C завтраками| Bed and breakfast'!AD4</f>
        <v>45665</v>
      </c>
      <c r="AE4" s="195">
        <f>'C завтраками| Bed and breakfast'!AE4</f>
        <v>45666</v>
      </c>
      <c r="AF4" s="195">
        <f>'C завтраками| Bed and breakfast'!AF4</f>
        <v>45667</v>
      </c>
      <c r="AG4" s="195">
        <f>'C завтраками| Bed and breakfast'!AG4</f>
        <v>45669</v>
      </c>
      <c r="AH4" s="195">
        <f>'C завтраками| Bed and breakfast'!AH4</f>
        <v>45670</v>
      </c>
      <c r="AI4" s="195">
        <f>'C завтраками| Bed and breakfast'!AI4</f>
        <v>45674</v>
      </c>
      <c r="AJ4" s="195">
        <f>'C завтраками| Bed and breakfast'!AJ4</f>
        <v>45676</v>
      </c>
      <c r="AK4" s="195">
        <f>'C завтраками| Bed and breakfast'!AK4</f>
        <v>45681</v>
      </c>
      <c r="AL4" s="195">
        <f>'C завтраками| Bed and breakfast'!AL4</f>
        <v>45683</v>
      </c>
      <c r="AM4" s="195">
        <f>'C завтраками| Bed and breakfast'!AM4</f>
        <v>45688</v>
      </c>
      <c r="AN4" s="195">
        <f>'C завтраками| Bed and breakfast'!AN4</f>
        <v>45695</v>
      </c>
      <c r="AO4" s="195">
        <f>'C завтраками| Bed and breakfast'!AO4</f>
        <v>45697</v>
      </c>
      <c r="AP4" s="195">
        <f>'C завтраками| Bed and breakfast'!AP4</f>
        <v>45702</v>
      </c>
      <c r="AQ4" s="195">
        <f>'C завтраками| Bed and breakfast'!AQ4</f>
        <v>45704</v>
      </c>
      <c r="AR4" s="195">
        <f>'C завтраками| Bed and breakfast'!AR4</f>
        <v>45709</v>
      </c>
      <c r="AS4" s="195">
        <f>'C завтраками| Bed and breakfast'!AS4</f>
        <v>45712</v>
      </c>
      <c r="AT4" s="195">
        <f>'C завтраками| Bed and breakfast'!AT4</f>
        <v>45717</v>
      </c>
      <c r="AU4" s="195">
        <f>'C завтраками| Bed and breakfast'!AU4</f>
        <v>45718</v>
      </c>
      <c r="AV4" s="195">
        <f>'C завтраками| Bed and breakfast'!AV4</f>
        <v>45723</v>
      </c>
      <c r="AW4" s="195">
        <f>'C завтраками| Bed and breakfast'!AW4</f>
        <v>45726</v>
      </c>
      <c r="AX4" s="113">
        <f>'C завтраками| Bed and breakfast'!AX4</f>
        <v>45727</v>
      </c>
      <c r="AY4" s="113">
        <f>'C завтраками| Bed and breakfast'!AY4</f>
        <v>45730</v>
      </c>
      <c r="AZ4" s="113">
        <f>'C завтраками| Bed and breakfast'!AZ4</f>
        <v>45732</v>
      </c>
      <c r="BA4" s="113">
        <f>'C завтраками| Bed and breakfast'!BA4</f>
        <v>45737</v>
      </c>
      <c r="BB4" s="113">
        <f>'C завтраками| Bed and breakfast'!BB4</f>
        <v>45739</v>
      </c>
      <c r="BC4" s="113">
        <f>'C завтраками| Bed and breakfast'!BC4</f>
        <v>45744</v>
      </c>
      <c r="BD4" s="113">
        <f>'C завтраками| Bed and breakfast'!BD4</f>
        <v>45746</v>
      </c>
    </row>
    <row r="5" spans="1:56" ht="23.25" customHeight="1" x14ac:dyDescent="0.25">
      <c r="A5" s="259"/>
      <c r="B5" s="195">
        <f>'C завтраками| Bed and breakfast'!B5</f>
        <v>45588</v>
      </c>
      <c r="C5" s="195">
        <f>'C завтраками| Bed and breakfast'!C5</f>
        <v>45590</v>
      </c>
      <c r="D5" s="195">
        <f>'C завтраками| Bed and breakfast'!D5</f>
        <v>45591</v>
      </c>
      <c r="E5" s="195">
        <f>'C завтраками| Bed and breakfast'!E5</f>
        <v>45594</v>
      </c>
      <c r="F5" s="195">
        <f>'C завтраками| Bed and breakfast'!F5</f>
        <v>45595</v>
      </c>
      <c r="G5" s="195">
        <f>'C завтраками| Bed and breakfast'!G5</f>
        <v>45596</v>
      </c>
      <c r="H5" s="195">
        <f>'C завтраками| Bed and breakfast'!H5</f>
        <v>45598</v>
      </c>
      <c r="I5" s="113">
        <f>'C завтраками| Bed and breakfast'!I5</f>
        <v>45599</v>
      </c>
      <c r="J5" s="113">
        <f>'C завтраками| Bed and breakfast'!J5</f>
        <v>45600</v>
      </c>
      <c r="K5" s="195">
        <f>'C завтраками| Bed and breakfast'!K5</f>
        <v>45603</v>
      </c>
      <c r="L5" s="113">
        <f>'C завтраками| Bed and breakfast'!L5</f>
        <v>45615</v>
      </c>
      <c r="M5" s="195">
        <f>'C завтраками| Bed and breakfast'!M5</f>
        <v>45617</v>
      </c>
      <c r="N5" s="113">
        <f>'C завтраками| Bed and breakfast'!N5</f>
        <v>45626</v>
      </c>
      <c r="O5" s="113">
        <f>'C завтраками| Bed and breakfast'!O5</f>
        <v>45631</v>
      </c>
      <c r="P5" s="113">
        <f>'C завтраками| Bed and breakfast'!P5</f>
        <v>45635</v>
      </c>
      <c r="Q5" s="195">
        <f>'C завтраками| Bed and breakfast'!Q5</f>
        <v>45638</v>
      </c>
      <c r="R5" s="113">
        <f>'C завтраками| Bed and breakfast'!R5</f>
        <v>45640</v>
      </c>
      <c r="S5" s="113">
        <f>'C завтраками| Bed and breakfast'!S5</f>
        <v>45645</v>
      </c>
      <c r="T5" s="113">
        <f>'C завтраками| Bed and breakfast'!T5</f>
        <v>45647</v>
      </c>
      <c r="U5" s="113">
        <f>'C завтраками| Bed and breakfast'!U5</f>
        <v>45651</v>
      </c>
      <c r="V5" s="113">
        <f>'C завтраками| Bed and breakfast'!V5</f>
        <v>45652</v>
      </c>
      <c r="W5" s="195">
        <f>'C завтраками| Bed and breakfast'!W5</f>
        <v>45654</v>
      </c>
      <c r="X5" s="195">
        <f>'C завтраками| Bed and breakfast'!X5</f>
        <v>45655</v>
      </c>
      <c r="Y5" s="195">
        <f>'C завтраками| Bed and breakfast'!Y5</f>
        <v>45656</v>
      </c>
      <c r="Z5" s="195">
        <f>'C завтраками| Bed and breakfast'!Z5</f>
        <v>45657</v>
      </c>
      <c r="AA5" s="195">
        <f>'C завтраками| Bed and breakfast'!AA5</f>
        <v>45661</v>
      </c>
      <c r="AB5" s="195">
        <f>'C завтраками| Bed and breakfast'!AB5</f>
        <v>45663</v>
      </c>
      <c r="AC5" s="195">
        <f>'C завтраками| Bed and breakfast'!AC5</f>
        <v>45664</v>
      </c>
      <c r="AD5" s="195">
        <f>'C завтраками| Bed and breakfast'!AD5</f>
        <v>45665</v>
      </c>
      <c r="AE5" s="195">
        <f>'C завтраками| Bed and breakfast'!AE5</f>
        <v>45666</v>
      </c>
      <c r="AF5" s="195">
        <f>'C завтраками| Bed and breakfast'!AF5</f>
        <v>45668</v>
      </c>
      <c r="AG5" s="195">
        <f>'C завтраками| Bed and breakfast'!AG5</f>
        <v>45669</v>
      </c>
      <c r="AH5" s="195">
        <f>'C завтраками| Bed and breakfast'!AH5</f>
        <v>45673</v>
      </c>
      <c r="AI5" s="195">
        <f>'C завтраками| Bed and breakfast'!AI5</f>
        <v>45675</v>
      </c>
      <c r="AJ5" s="195">
        <f>'C завтраками| Bed and breakfast'!AJ5</f>
        <v>45680</v>
      </c>
      <c r="AK5" s="195">
        <f>'C завтраками| Bed and breakfast'!AK5</f>
        <v>45682</v>
      </c>
      <c r="AL5" s="195">
        <f>'C завтраками| Bed and breakfast'!AL5</f>
        <v>45687</v>
      </c>
      <c r="AM5" s="195">
        <f>'C завтраками| Bed and breakfast'!AM5</f>
        <v>45694</v>
      </c>
      <c r="AN5" s="195">
        <f>'C завтраками| Bed and breakfast'!AN5</f>
        <v>45696</v>
      </c>
      <c r="AO5" s="195">
        <f>'C завтраками| Bed and breakfast'!AO5</f>
        <v>45701</v>
      </c>
      <c r="AP5" s="195">
        <f>'C завтраками| Bed and breakfast'!AP5</f>
        <v>45703</v>
      </c>
      <c r="AQ5" s="195">
        <f>'C завтраками| Bed and breakfast'!AQ5</f>
        <v>45708</v>
      </c>
      <c r="AR5" s="195">
        <f>'C завтраками| Bed and breakfast'!AR5</f>
        <v>45711</v>
      </c>
      <c r="AS5" s="195">
        <f>'C завтраками| Bed and breakfast'!AS5</f>
        <v>45716</v>
      </c>
      <c r="AT5" s="195">
        <f>'C завтраками| Bed and breakfast'!AT5</f>
        <v>45717</v>
      </c>
      <c r="AU5" s="195">
        <f>'C завтраками| Bed and breakfast'!AU5</f>
        <v>45722</v>
      </c>
      <c r="AV5" s="195">
        <f>'C завтраками| Bed and breakfast'!AV5</f>
        <v>45725</v>
      </c>
      <c r="AW5" s="195">
        <f>'C завтраками| Bed and breakfast'!AW5</f>
        <v>45726</v>
      </c>
      <c r="AX5" s="113">
        <f>'C завтраками| Bed and breakfast'!AX5</f>
        <v>45729</v>
      </c>
      <c r="AY5" s="113">
        <f>'C завтраками| Bed and breakfast'!AY5</f>
        <v>45731</v>
      </c>
      <c r="AZ5" s="113">
        <f>'C завтраками| Bed and breakfast'!AZ5</f>
        <v>45736</v>
      </c>
      <c r="BA5" s="113">
        <f>'C завтраками| Bed and breakfast'!BA5</f>
        <v>45738</v>
      </c>
      <c r="BB5" s="113">
        <f>'C завтраками| Bed and breakfast'!BB5</f>
        <v>45743</v>
      </c>
      <c r="BC5" s="113">
        <f>'C завтраками| Bed and breakfast'!BC5</f>
        <v>45745</v>
      </c>
      <c r="BD5" s="113">
        <f>'C завтраками| Bed and breakfast'!BD5</f>
        <v>45747</v>
      </c>
    </row>
    <row r="6" spans="1:56"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56" s="15" customFormat="1" ht="12" customHeight="1" x14ac:dyDescent="0.2">
      <c r="A7" s="4">
        <v>1</v>
      </c>
      <c r="B7" s="13">
        <f>'C завтраками| Bed and breakfast'!B7</f>
        <v>10100</v>
      </c>
      <c r="C7" s="13">
        <f>'C завтраками| Bed and breakfast'!C7</f>
        <v>11000</v>
      </c>
      <c r="D7" s="13">
        <f>'C завтраками| Bed and breakfast'!D7</f>
        <v>14500</v>
      </c>
      <c r="E7" s="13">
        <f>'C завтраками| Bed and breakfast'!E7</f>
        <v>11000</v>
      </c>
      <c r="F7" s="13">
        <f>'C завтраками| Bed and breakfast'!F7</f>
        <v>13000</v>
      </c>
      <c r="G7" s="13">
        <f>'C завтраками| Bed and breakfast'!G7</f>
        <v>14500</v>
      </c>
      <c r="H7" s="13">
        <f>'C завтраками| Bed and breakfast'!H7</f>
        <v>9200</v>
      </c>
      <c r="I7" s="13">
        <f>'C завтраками| Bed and breakfast'!I7</f>
        <v>7700</v>
      </c>
      <c r="J7" s="13">
        <f>'C завтраками| Bed and breakfast'!J7</f>
        <v>6900</v>
      </c>
      <c r="K7" s="13">
        <f>'C завтраками| Bed and breakfast'!K7</f>
        <v>6300</v>
      </c>
      <c r="L7" s="13">
        <f>'C завтраками| Bed and breakfast'!L7</f>
        <v>6100</v>
      </c>
      <c r="M7" s="13">
        <f>'C завтраками| Bed and breakfast'!M7</f>
        <v>6300</v>
      </c>
      <c r="N7" s="13">
        <f>'C завтраками| Bed and breakfast'!N7</f>
        <v>6100</v>
      </c>
      <c r="O7" s="13">
        <f>'C завтраками| Bed and breakfast'!O7</f>
        <v>6100</v>
      </c>
      <c r="P7" s="13">
        <f>'C завтраками| Bed and breakfast'!P7</f>
        <v>6300</v>
      </c>
      <c r="Q7" s="13">
        <f>'C завтраками| Bed and breakfast'!Q7</f>
        <v>6500</v>
      </c>
      <c r="R7" s="13">
        <f>'C завтраками| Bed and breakfast'!R7</f>
        <v>6300</v>
      </c>
      <c r="S7" s="13">
        <f>'C завтраками| Bed and breakfast'!S7</f>
        <v>6900</v>
      </c>
      <c r="T7" s="13">
        <f>'C завтраками| Bed and breakfast'!T7</f>
        <v>10100</v>
      </c>
      <c r="U7" s="13">
        <f>'C завтраками| Bed and breakfast'!U7</f>
        <v>9200</v>
      </c>
      <c r="V7" s="13">
        <f>'C завтраками| Bed and breakfast'!V7</f>
        <v>11000</v>
      </c>
      <c r="W7" s="205">
        <f>'C завтраками| Bed and breakfast'!W7</f>
        <v>14500</v>
      </c>
      <c r="X7" s="13">
        <f>'C завтраками| Bed and breakfast'!X7</f>
        <v>23000</v>
      </c>
      <c r="Y7" s="13">
        <f>'C завтраками| Bed and breakfast'!Y7</f>
        <v>25000</v>
      </c>
      <c r="Z7" s="205">
        <f>'C завтраками| Bed and breakfast'!Z7</f>
        <v>35000</v>
      </c>
      <c r="AA7" s="13">
        <f>'C завтраками| Bed and breakfast'!AA7</f>
        <v>35000</v>
      </c>
      <c r="AB7" s="205">
        <f>'C завтраками| Bed and breakfast'!AB7</f>
        <v>30500</v>
      </c>
      <c r="AC7" s="13">
        <f>'C завтраками| Bed and breakfast'!AC7</f>
        <v>23000</v>
      </c>
      <c r="AD7" s="13">
        <f>'C завтраками| Bed and breakfast'!AD7</f>
        <v>20000</v>
      </c>
      <c r="AE7" s="13">
        <f>'C завтраками| Bed and breakfast'!AE7</f>
        <v>14000</v>
      </c>
      <c r="AF7" s="13">
        <f>'C завтраками| Bed and breakfast'!AF7</f>
        <v>15000</v>
      </c>
      <c r="AG7" s="13">
        <f>'C завтраками| Bed and breakfast'!AG7</f>
        <v>14000</v>
      </c>
      <c r="AH7" s="13">
        <f>'C завтраками| Bed and breakfast'!AH7</f>
        <v>14000</v>
      </c>
      <c r="AI7" s="13">
        <f>'C завтраками| Bed and breakfast'!AI7</f>
        <v>16000</v>
      </c>
      <c r="AJ7" s="205">
        <f>'C завтраками| Bed and breakfast'!AJ7</f>
        <v>16000</v>
      </c>
      <c r="AK7" s="13">
        <f>'C завтраками| Bed and breakfast'!AK7</f>
        <v>18000</v>
      </c>
      <c r="AL7" s="13">
        <f>'C завтраками| Bed and breakfast'!AL7</f>
        <v>18000</v>
      </c>
      <c r="AM7" s="205">
        <f>'C завтраками| Bed and breakfast'!AM7</f>
        <v>19000</v>
      </c>
      <c r="AN7" s="13">
        <f>'C завтраками| Bed and breakfast'!AN7</f>
        <v>19000</v>
      </c>
      <c r="AO7" s="205">
        <f>'C завтраками| Bed and breakfast'!AO7</f>
        <v>19000</v>
      </c>
      <c r="AP7" s="205">
        <f>'C завтраками| Bed and breakfast'!AP7</f>
        <v>24200</v>
      </c>
      <c r="AQ7" s="205">
        <f>'C завтраками| Bed and breakfast'!AQ7</f>
        <v>24200</v>
      </c>
      <c r="AR7" s="13">
        <f>'C завтраками| Bed and breakfast'!AR7</f>
        <v>24200</v>
      </c>
      <c r="AS7" s="205">
        <f>'C завтраками| Bed and breakfast'!AS7</f>
        <v>19000</v>
      </c>
      <c r="AT7" s="13">
        <f>'C завтраками| Bed and breakfast'!AT7</f>
        <v>18000</v>
      </c>
      <c r="AU7" s="13">
        <f>'C завтраками| Bed and breakfast'!AU7</f>
        <v>14000</v>
      </c>
      <c r="AV7" s="13">
        <f>'C завтраками| Bed and breakfast'!AV7</f>
        <v>16000</v>
      </c>
      <c r="AW7" s="13">
        <f>'C завтраками| Bed and breakfast'!AW7</f>
        <v>15000</v>
      </c>
      <c r="AX7" s="13">
        <f>'C завтраками| Bed and breakfast'!AX7</f>
        <v>9700</v>
      </c>
      <c r="AY7" s="13">
        <f>'C завтраками| Bed and breakfast'!AY7</f>
        <v>10700</v>
      </c>
      <c r="AZ7" s="13">
        <f>'C завтраками| Bed and breakfast'!AZ7</f>
        <v>9700</v>
      </c>
      <c r="BA7" s="13">
        <f>'C завтраками| Bed and breakfast'!BA7</f>
        <v>10700</v>
      </c>
      <c r="BB7" s="13">
        <f>'C завтраками| Bed and breakfast'!BB7</f>
        <v>9200</v>
      </c>
      <c r="BC7" s="13">
        <f>'C завтраками| Bed and breakfast'!BC7</f>
        <v>10200</v>
      </c>
      <c r="BD7" s="13">
        <f>'C завтраками| Bed and breakfast'!BD7</f>
        <v>9200</v>
      </c>
    </row>
    <row r="8" spans="1:56" s="15" customFormat="1" ht="12" customHeight="1" x14ac:dyDescent="0.2">
      <c r="A8" s="4">
        <v>2</v>
      </c>
      <c r="B8" s="13">
        <f>'C завтраками| Bed and breakfast'!B8</f>
        <v>11400</v>
      </c>
      <c r="C8" s="13">
        <f>'C завтраками| Bed and breakfast'!C8</f>
        <v>12300</v>
      </c>
      <c r="D8" s="13">
        <f>'C завтраками| Bed and breakfast'!D8</f>
        <v>15800</v>
      </c>
      <c r="E8" s="13">
        <f>'C завтраками| Bed and breakfast'!E8</f>
        <v>12300</v>
      </c>
      <c r="F8" s="13">
        <f>'C завтраками| Bed and breakfast'!F8</f>
        <v>14300</v>
      </c>
      <c r="G8" s="13">
        <f>'C завтраками| Bed and breakfast'!G8</f>
        <v>15800</v>
      </c>
      <c r="H8" s="13">
        <f>'C завтраками| Bed and breakfast'!H8</f>
        <v>10500</v>
      </c>
      <c r="I8" s="13">
        <f>'C завтраками| Bed and breakfast'!I8</f>
        <v>9000</v>
      </c>
      <c r="J8" s="13">
        <f>'C завтраками| Bed and breakfast'!J8</f>
        <v>8200</v>
      </c>
      <c r="K8" s="13">
        <f>'C завтраками| Bed and breakfast'!K8</f>
        <v>7600</v>
      </c>
      <c r="L8" s="13">
        <f>'C завтраками| Bed and breakfast'!L8</f>
        <v>7400</v>
      </c>
      <c r="M8" s="13">
        <f>'C завтраками| Bed and breakfast'!M8</f>
        <v>7600</v>
      </c>
      <c r="N8" s="13">
        <f>'C завтраками| Bed and breakfast'!N8</f>
        <v>7400</v>
      </c>
      <c r="O8" s="13">
        <f>'C завтраками| Bed and breakfast'!O8</f>
        <v>7400</v>
      </c>
      <c r="P8" s="13">
        <f>'C завтраками| Bed and breakfast'!P8</f>
        <v>7600</v>
      </c>
      <c r="Q8" s="13">
        <f>'C завтраками| Bed and breakfast'!Q8</f>
        <v>7800</v>
      </c>
      <c r="R8" s="13">
        <f>'C завтраками| Bed and breakfast'!R8</f>
        <v>7600</v>
      </c>
      <c r="S8" s="13">
        <f>'C завтраками| Bed and breakfast'!S8</f>
        <v>8200</v>
      </c>
      <c r="T8" s="13">
        <f>'C завтраками| Bed and breakfast'!T8</f>
        <v>11400</v>
      </c>
      <c r="U8" s="13">
        <f>'C завтраками| Bed and breakfast'!U8</f>
        <v>10500</v>
      </c>
      <c r="V8" s="13">
        <f>'C завтраками| Bed and breakfast'!V8</f>
        <v>12300</v>
      </c>
      <c r="W8" s="205">
        <f>'C завтраками| Bed and breakfast'!W8</f>
        <v>15800</v>
      </c>
      <c r="X8" s="13">
        <f>'C завтраками| Bed and breakfast'!X8</f>
        <v>24900</v>
      </c>
      <c r="Y8" s="13">
        <f>'C завтраками| Bed and breakfast'!Y8</f>
        <v>26900</v>
      </c>
      <c r="Z8" s="205">
        <f>'C завтраками| Bed and breakfast'!Z8</f>
        <v>36900</v>
      </c>
      <c r="AA8" s="13">
        <f>'C завтраками| Bed and breakfast'!AA8</f>
        <v>36900</v>
      </c>
      <c r="AB8" s="205">
        <f>'C завтраками| Bed and breakfast'!AB8</f>
        <v>32400</v>
      </c>
      <c r="AC8" s="13">
        <f>'C завтраками| Bed and breakfast'!AC8</f>
        <v>24900</v>
      </c>
      <c r="AD8" s="13">
        <f>'C завтраками| Bed and breakfast'!AD8</f>
        <v>21900</v>
      </c>
      <c r="AE8" s="13">
        <f>'C завтраками| Bed and breakfast'!AE8</f>
        <v>15700</v>
      </c>
      <c r="AF8" s="13">
        <f>'C завтраками| Bed and breakfast'!AF8</f>
        <v>16700</v>
      </c>
      <c r="AG8" s="13">
        <f>'C завтраками| Bed and breakfast'!AG8</f>
        <v>15700</v>
      </c>
      <c r="AH8" s="13">
        <f>'C завтраками| Bed and breakfast'!AH8</f>
        <v>15700</v>
      </c>
      <c r="AI8" s="13">
        <f>'C завтраками| Bed and breakfast'!AI8</f>
        <v>17700</v>
      </c>
      <c r="AJ8" s="205">
        <f>'C завтраками| Bed and breakfast'!AJ8</f>
        <v>17700</v>
      </c>
      <c r="AK8" s="13">
        <f>'C завтраками| Bed and breakfast'!AK8</f>
        <v>19700</v>
      </c>
      <c r="AL8" s="13">
        <f>'C завтраками| Bed and breakfast'!AL8</f>
        <v>19700</v>
      </c>
      <c r="AM8" s="205">
        <f>'C завтраками| Bed and breakfast'!AM8</f>
        <v>20700</v>
      </c>
      <c r="AN8" s="13">
        <f>'C завтраками| Bed and breakfast'!AN8</f>
        <v>20700</v>
      </c>
      <c r="AO8" s="205">
        <f>'C завтраками| Bed and breakfast'!AO8</f>
        <v>20700</v>
      </c>
      <c r="AP8" s="205">
        <f>'C завтраками| Bed and breakfast'!AP8</f>
        <v>25900</v>
      </c>
      <c r="AQ8" s="205">
        <f>'C завтраками| Bed and breakfast'!AQ8</f>
        <v>25900</v>
      </c>
      <c r="AR8" s="13">
        <f>'C завтраками| Bed and breakfast'!AR8</f>
        <v>25900</v>
      </c>
      <c r="AS8" s="205">
        <f>'C завтраками| Bed and breakfast'!AS8</f>
        <v>20700</v>
      </c>
      <c r="AT8" s="13">
        <f>'C завтраками| Bed and breakfast'!AT8</f>
        <v>19700</v>
      </c>
      <c r="AU8" s="13">
        <f>'C завтраками| Bed and breakfast'!AU8</f>
        <v>15700</v>
      </c>
      <c r="AV8" s="13">
        <f>'C завтраками| Bed and breakfast'!AV8</f>
        <v>17700</v>
      </c>
      <c r="AW8" s="13">
        <f>'C завтраками| Bed and breakfast'!AW8</f>
        <v>16700</v>
      </c>
      <c r="AX8" s="13">
        <f>'C завтраками| Bed and breakfast'!AX8</f>
        <v>11400</v>
      </c>
      <c r="AY8" s="13">
        <f>'C завтраками| Bed and breakfast'!AY8</f>
        <v>12400</v>
      </c>
      <c r="AZ8" s="13">
        <f>'C завтраками| Bed and breakfast'!AZ8</f>
        <v>11400</v>
      </c>
      <c r="BA8" s="13">
        <f>'C завтраками| Bed and breakfast'!BA8</f>
        <v>12400</v>
      </c>
      <c r="BB8" s="13">
        <f>'C завтраками| Bed and breakfast'!BB8</f>
        <v>10900</v>
      </c>
      <c r="BC8" s="13">
        <f>'C завтраками| Bed and breakfast'!BC8</f>
        <v>11900</v>
      </c>
      <c r="BD8" s="13">
        <f>'C завтраками| Bed and breakfast'!BD8</f>
        <v>10900</v>
      </c>
    </row>
    <row r="9" spans="1:56" s="15"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5" customFormat="1" ht="12" customHeight="1" x14ac:dyDescent="0.2">
      <c r="A10" s="4">
        <v>1</v>
      </c>
      <c r="B10" s="13">
        <f>'C завтраками| Bed and breakfast'!B10</f>
        <v>11600</v>
      </c>
      <c r="C10" s="13">
        <f>'C завтраками| Bed and breakfast'!C10</f>
        <v>12500</v>
      </c>
      <c r="D10" s="13">
        <f>'C завтраками| Bed and breakfast'!D10</f>
        <v>16000</v>
      </c>
      <c r="E10" s="13">
        <f>'C завтраками| Bed and breakfast'!E10</f>
        <v>12500</v>
      </c>
      <c r="F10" s="13">
        <f>'C завтраками| Bed and breakfast'!F10</f>
        <v>14500</v>
      </c>
      <c r="G10" s="13">
        <f>'C завтраками| Bed and breakfast'!G10</f>
        <v>16000</v>
      </c>
      <c r="H10" s="13">
        <f>'C завтраками| Bed and breakfast'!H10</f>
        <v>10700</v>
      </c>
      <c r="I10" s="13">
        <f>'C завтраками| Bed and breakfast'!I10</f>
        <v>9200</v>
      </c>
      <c r="J10" s="13">
        <f>'C завтраками| Bed and breakfast'!J10</f>
        <v>8400</v>
      </c>
      <c r="K10" s="13">
        <f>'C завтраками| Bed and breakfast'!K10</f>
        <v>7800</v>
      </c>
      <c r="L10" s="13">
        <f>'C завтраками| Bed and breakfast'!L10</f>
        <v>7600</v>
      </c>
      <c r="M10" s="13">
        <f>'C завтраками| Bed and breakfast'!M10</f>
        <v>7800</v>
      </c>
      <c r="N10" s="13">
        <f>'C завтраками| Bed and breakfast'!N10</f>
        <v>7600</v>
      </c>
      <c r="O10" s="13">
        <f>'C завтраками| Bed and breakfast'!O10</f>
        <v>7600</v>
      </c>
      <c r="P10" s="13">
        <f>'C завтраками| Bed and breakfast'!P10</f>
        <v>7800</v>
      </c>
      <c r="Q10" s="13">
        <f>'C завтраками| Bed and breakfast'!Q10</f>
        <v>8000</v>
      </c>
      <c r="R10" s="13">
        <f>'C завтраками| Bed and breakfast'!R10</f>
        <v>7800</v>
      </c>
      <c r="S10" s="13">
        <f>'C завтраками| Bed and breakfast'!S10</f>
        <v>8400</v>
      </c>
      <c r="T10" s="13">
        <f>'C завтраками| Bed and breakfast'!T10</f>
        <v>11600</v>
      </c>
      <c r="U10" s="13">
        <f>'C завтраками| Bed and breakfast'!U10</f>
        <v>10700</v>
      </c>
      <c r="V10" s="13">
        <f>'C завтраками| Bed and breakfast'!V10</f>
        <v>12500</v>
      </c>
      <c r="W10" s="205">
        <f>'C завтраками| Bed and breakfast'!W10</f>
        <v>16000</v>
      </c>
      <c r="X10" s="13">
        <f>'C завтраками| Bed and breakfast'!X10</f>
        <v>25500</v>
      </c>
      <c r="Y10" s="13">
        <f>'C завтраками| Bed and breakfast'!Y10</f>
        <v>27500</v>
      </c>
      <c r="Z10" s="205">
        <f>'C завтраками| Bed and breakfast'!Z10</f>
        <v>37500</v>
      </c>
      <c r="AA10" s="13">
        <f>'C завтраками| Bed and breakfast'!AA10</f>
        <v>37500</v>
      </c>
      <c r="AB10" s="205">
        <f>'C завтраками| Bed and breakfast'!AB10</f>
        <v>33000</v>
      </c>
      <c r="AC10" s="13">
        <f>'C завтраками| Bed and breakfast'!AC10</f>
        <v>25500</v>
      </c>
      <c r="AD10" s="13">
        <f>'C завтраками| Bed and breakfast'!AD10</f>
        <v>22500</v>
      </c>
      <c r="AE10" s="13">
        <f>'C завтраками| Bed and breakfast'!AE10</f>
        <v>16500</v>
      </c>
      <c r="AF10" s="13">
        <f>'C завтраками| Bed and breakfast'!AF10</f>
        <v>17500</v>
      </c>
      <c r="AG10" s="13">
        <f>'C завтраками| Bed and breakfast'!AG10</f>
        <v>16500</v>
      </c>
      <c r="AH10" s="13">
        <f>'C завтраками| Bed and breakfast'!AH10</f>
        <v>16500</v>
      </c>
      <c r="AI10" s="13">
        <f>'C завтраками| Bed and breakfast'!AI10</f>
        <v>18500</v>
      </c>
      <c r="AJ10" s="205">
        <f>'C завтраками| Bed and breakfast'!AJ10</f>
        <v>18500</v>
      </c>
      <c r="AK10" s="13">
        <f>'C завтраками| Bed and breakfast'!AK10</f>
        <v>20500</v>
      </c>
      <c r="AL10" s="13">
        <f>'C завтраками| Bed and breakfast'!AL10</f>
        <v>20500</v>
      </c>
      <c r="AM10" s="205">
        <f>'C завтраками| Bed and breakfast'!AM10</f>
        <v>21500</v>
      </c>
      <c r="AN10" s="13">
        <f>'C завтраками| Bed and breakfast'!AN10</f>
        <v>21500</v>
      </c>
      <c r="AO10" s="205">
        <f>'C завтраками| Bed and breakfast'!AO10</f>
        <v>21500</v>
      </c>
      <c r="AP10" s="205">
        <f>'C завтраками| Bed and breakfast'!AP10</f>
        <v>26700</v>
      </c>
      <c r="AQ10" s="205">
        <f>'C завтраками| Bed and breakfast'!AQ10</f>
        <v>26700</v>
      </c>
      <c r="AR10" s="13">
        <f>'C завтраками| Bed and breakfast'!AR10</f>
        <v>26700</v>
      </c>
      <c r="AS10" s="205">
        <f>'C завтраками| Bed and breakfast'!AS10</f>
        <v>21500</v>
      </c>
      <c r="AT10" s="13">
        <f>'C завтраками| Bed and breakfast'!AT10</f>
        <v>20500</v>
      </c>
      <c r="AU10" s="13">
        <f>'C завтраками| Bed and breakfast'!AU10</f>
        <v>16500</v>
      </c>
      <c r="AV10" s="13">
        <f>'C завтраками| Bed and breakfast'!AV10</f>
        <v>18500</v>
      </c>
      <c r="AW10" s="13">
        <f>'C завтраками| Bed and breakfast'!AW10</f>
        <v>17500</v>
      </c>
      <c r="AX10" s="13">
        <f>'C завтраками| Bed and breakfast'!AX10</f>
        <v>11400</v>
      </c>
      <c r="AY10" s="13">
        <f>'C завтраками| Bed and breakfast'!AY10</f>
        <v>12400</v>
      </c>
      <c r="AZ10" s="13">
        <f>'C завтраками| Bed and breakfast'!AZ10</f>
        <v>11400</v>
      </c>
      <c r="BA10" s="13">
        <f>'C завтраками| Bed and breakfast'!BA10</f>
        <v>12400</v>
      </c>
      <c r="BB10" s="13">
        <f>'C завтраками| Bed and breakfast'!BB10</f>
        <v>10900</v>
      </c>
      <c r="BC10" s="13">
        <f>'C завтраками| Bed and breakfast'!BC10</f>
        <v>11900</v>
      </c>
      <c r="BD10" s="13">
        <f>'C завтраками| Bed and breakfast'!BD10</f>
        <v>10900</v>
      </c>
    </row>
    <row r="11" spans="1:56" s="15" customFormat="1" ht="12" customHeight="1" x14ac:dyDescent="0.2">
      <c r="A11" s="4">
        <v>2</v>
      </c>
      <c r="B11" s="13">
        <f>'C завтраками| Bed and breakfast'!B11</f>
        <v>12900</v>
      </c>
      <c r="C11" s="13">
        <f>'C завтраками| Bed and breakfast'!C11</f>
        <v>13800</v>
      </c>
      <c r="D11" s="13">
        <f>'C завтраками| Bed and breakfast'!D11</f>
        <v>17300</v>
      </c>
      <c r="E11" s="13">
        <f>'C завтраками| Bed and breakfast'!E11</f>
        <v>13800</v>
      </c>
      <c r="F11" s="13">
        <f>'C завтраками| Bed and breakfast'!F11</f>
        <v>15800</v>
      </c>
      <c r="G11" s="13">
        <f>'C завтраками| Bed and breakfast'!G11</f>
        <v>17300</v>
      </c>
      <c r="H11" s="13">
        <f>'C завтраками| Bed and breakfast'!H11</f>
        <v>12000</v>
      </c>
      <c r="I11" s="13">
        <f>'C завтраками| Bed and breakfast'!I11</f>
        <v>10500</v>
      </c>
      <c r="J11" s="13">
        <f>'C завтраками| Bed and breakfast'!J11</f>
        <v>9700</v>
      </c>
      <c r="K11" s="13">
        <f>'C завтраками| Bed and breakfast'!K11</f>
        <v>9100</v>
      </c>
      <c r="L11" s="13">
        <f>'C завтраками| Bed and breakfast'!L11</f>
        <v>8900</v>
      </c>
      <c r="M11" s="13">
        <f>'C завтраками| Bed and breakfast'!M11</f>
        <v>9100</v>
      </c>
      <c r="N11" s="13">
        <f>'C завтраками| Bed and breakfast'!N11</f>
        <v>8900</v>
      </c>
      <c r="O11" s="13">
        <f>'C завтраками| Bed and breakfast'!O11</f>
        <v>8900</v>
      </c>
      <c r="P11" s="13">
        <f>'C завтраками| Bed and breakfast'!P11</f>
        <v>9100</v>
      </c>
      <c r="Q11" s="13">
        <f>'C завтраками| Bed and breakfast'!Q11</f>
        <v>9300</v>
      </c>
      <c r="R11" s="13">
        <f>'C завтраками| Bed and breakfast'!R11</f>
        <v>9100</v>
      </c>
      <c r="S11" s="13">
        <f>'C завтраками| Bed and breakfast'!S11</f>
        <v>9700</v>
      </c>
      <c r="T11" s="13">
        <f>'C завтраками| Bed and breakfast'!T11</f>
        <v>12900</v>
      </c>
      <c r="U11" s="13">
        <f>'C завтраками| Bed and breakfast'!U11</f>
        <v>12000</v>
      </c>
      <c r="V11" s="13">
        <f>'C завтраками| Bed and breakfast'!V11</f>
        <v>13800</v>
      </c>
      <c r="W11" s="205">
        <f>'C завтраками| Bed and breakfast'!W11</f>
        <v>17300</v>
      </c>
      <c r="X11" s="13">
        <f>'C завтраками| Bed and breakfast'!X11</f>
        <v>27400</v>
      </c>
      <c r="Y11" s="13">
        <f>'C завтраками| Bed and breakfast'!Y11</f>
        <v>29400</v>
      </c>
      <c r="Z11" s="205">
        <f>'C завтраками| Bed and breakfast'!Z11</f>
        <v>39400</v>
      </c>
      <c r="AA11" s="13">
        <f>'C завтраками| Bed and breakfast'!AA11</f>
        <v>39400</v>
      </c>
      <c r="AB11" s="205">
        <f>'C завтраками| Bed and breakfast'!AB11</f>
        <v>34900</v>
      </c>
      <c r="AC11" s="13">
        <f>'C завтраками| Bed and breakfast'!AC11</f>
        <v>27400</v>
      </c>
      <c r="AD11" s="13">
        <f>'C завтраками| Bed and breakfast'!AD11</f>
        <v>24400</v>
      </c>
      <c r="AE11" s="13">
        <f>'C завтраками| Bed and breakfast'!AE11</f>
        <v>18200</v>
      </c>
      <c r="AF11" s="13">
        <f>'C завтраками| Bed and breakfast'!AF11</f>
        <v>19200</v>
      </c>
      <c r="AG11" s="13">
        <f>'C завтраками| Bed and breakfast'!AG11</f>
        <v>18200</v>
      </c>
      <c r="AH11" s="13">
        <f>'C завтраками| Bed and breakfast'!AH11</f>
        <v>18200</v>
      </c>
      <c r="AI11" s="13">
        <f>'C завтраками| Bed and breakfast'!AI11</f>
        <v>20200</v>
      </c>
      <c r="AJ11" s="205">
        <f>'C завтраками| Bed and breakfast'!AJ11</f>
        <v>20200</v>
      </c>
      <c r="AK11" s="13">
        <f>'C завтраками| Bed and breakfast'!AK11</f>
        <v>22200</v>
      </c>
      <c r="AL11" s="13">
        <f>'C завтраками| Bed and breakfast'!AL11</f>
        <v>22200</v>
      </c>
      <c r="AM11" s="205">
        <f>'C завтраками| Bed and breakfast'!AM11</f>
        <v>23200</v>
      </c>
      <c r="AN11" s="13">
        <f>'C завтраками| Bed and breakfast'!AN11</f>
        <v>23200</v>
      </c>
      <c r="AO11" s="205">
        <f>'C завтраками| Bed and breakfast'!AO11</f>
        <v>23200</v>
      </c>
      <c r="AP11" s="205">
        <f>'C завтраками| Bed and breakfast'!AP11</f>
        <v>28400</v>
      </c>
      <c r="AQ11" s="205">
        <f>'C завтраками| Bed and breakfast'!AQ11</f>
        <v>28400</v>
      </c>
      <c r="AR11" s="13">
        <f>'C завтраками| Bed and breakfast'!AR11</f>
        <v>28400</v>
      </c>
      <c r="AS11" s="205">
        <f>'C завтраками| Bed and breakfast'!AS11</f>
        <v>23200</v>
      </c>
      <c r="AT11" s="13">
        <f>'C завтраками| Bed and breakfast'!AT11</f>
        <v>22200</v>
      </c>
      <c r="AU11" s="13">
        <f>'C завтраками| Bed and breakfast'!AU11</f>
        <v>18200</v>
      </c>
      <c r="AV11" s="13">
        <f>'C завтраками| Bed and breakfast'!AV11</f>
        <v>20200</v>
      </c>
      <c r="AW11" s="13">
        <f>'C завтраками| Bed and breakfast'!AW11</f>
        <v>19200</v>
      </c>
      <c r="AX11" s="13">
        <f>'C завтраками| Bed and breakfast'!AX11</f>
        <v>13100</v>
      </c>
      <c r="AY11" s="13">
        <f>'C завтраками| Bed and breakfast'!AY11</f>
        <v>14100</v>
      </c>
      <c r="AZ11" s="13">
        <f>'C завтраками| Bed and breakfast'!AZ11</f>
        <v>13100</v>
      </c>
      <c r="BA11" s="13">
        <f>'C завтраками| Bed and breakfast'!BA11</f>
        <v>14100</v>
      </c>
      <c r="BB11" s="13">
        <f>'C завтраками| Bed and breakfast'!BB11</f>
        <v>12600</v>
      </c>
      <c r="BC11" s="13">
        <f>'C завтраками| Bed and breakfast'!BC11</f>
        <v>13600</v>
      </c>
      <c r="BD11" s="13">
        <f>'C завтраками| Bed and breakfast'!BD11</f>
        <v>12600</v>
      </c>
    </row>
    <row r="12" spans="1:56" s="15"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5" customFormat="1" ht="12" customHeight="1" x14ac:dyDescent="0.2">
      <c r="A13" s="4">
        <v>1</v>
      </c>
      <c r="B13" s="13">
        <f>'C завтраками| Bed and breakfast'!B13</f>
        <v>16600</v>
      </c>
      <c r="C13" s="13">
        <f>'C завтраками| Bed and breakfast'!C13</f>
        <v>17500</v>
      </c>
      <c r="D13" s="13">
        <f>'C завтраками| Bed and breakfast'!D13</f>
        <v>21000</v>
      </c>
      <c r="E13" s="13">
        <f>'C завтраками| Bed and breakfast'!E13</f>
        <v>17500</v>
      </c>
      <c r="F13" s="13">
        <f>'C завтраками| Bed and breakfast'!F13</f>
        <v>19500</v>
      </c>
      <c r="G13" s="13">
        <f>'C завтраками| Bed and breakfast'!G13</f>
        <v>21000</v>
      </c>
      <c r="H13" s="13">
        <f>'C завтраками| Bed and breakfast'!H13</f>
        <v>15700</v>
      </c>
      <c r="I13" s="13">
        <f>'C завтраками| Bed and breakfast'!I13</f>
        <v>14200</v>
      </c>
      <c r="J13" s="13">
        <f>'C завтраками| Bed and breakfast'!J13</f>
        <v>13400</v>
      </c>
      <c r="K13" s="13">
        <f>'C завтраками| Bed and breakfast'!K13</f>
        <v>12800</v>
      </c>
      <c r="L13" s="13">
        <f>'C завтраками| Bed and breakfast'!L13</f>
        <v>12600</v>
      </c>
      <c r="M13" s="13">
        <f>'C завтраками| Bed and breakfast'!M13</f>
        <v>12800</v>
      </c>
      <c r="N13" s="13">
        <f>'C завтраками| Bed and breakfast'!N13</f>
        <v>12600</v>
      </c>
      <c r="O13" s="13">
        <f>'C завтраками| Bed and breakfast'!O13</f>
        <v>12600</v>
      </c>
      <c r="P13" s="13">
        <f>'C завтраками| Bed and breakfast'!P13</f>
        <v>12800</v>
      </c>
      <c r="Q13" s="13">
        <f>'C завтраками| Bed and breakfast'!Q13</f>
        <v>13000</v>
      </c>
      <c r="R13" s="13">
        <f>'C завтраками| Bed and breakfast'!R13</f>
        <v>12800</v>
      </c>
      <c r="S13" s="13">
        <f>'C завтраками| Bed and breakfast'!S13</f>
        <v>13400</v>
      </c>
      <c r="T13" s="13">
        <f>'C завтраками| Bed and breakfast'!T13</f>
        <v>16600</v>
      </c>
      <c r="U13" s="13">
        <f>'C завтраками| Bed and breakfast'!U13</f>
        <v>15700</v>
      </c>
      <c r="V13" s="13">
        <f>'C завтраками| Bed and breakfast'!V13</f>
        <v>17500</v>
      </c>
      <c r="W13" s="205">
        <f>'C завтраками| Bed and breakfast'!W13</f>
        <v>21000</v>
      </c>
      <c r="X13" s="205">
        <f>'C завтраками| Bed and breakfast'!X13</f>
        <v>33000</v>
      </c>
      <c r="Y13" s="205">
        <f>'C завтраками| Bed and breakfast'!Y13</f>
        <v>35000</v>
      </c>
      <c r="Z13" s="205">
        <f>'C завтраками| Bed and breakfast'!Z13</f>
        <v>45000</v>
      </c>
      <c r="AA13" s="205">
        <f>'C завтраками| Bed and breakfast'!AA13</f>
        <v>45000</v>
      </c>
      <c r="AB13" s="205">
        <f>'C завтраками| Bed and breakfast'!AB13</f>
        <v>40500</v>
      </c>
      <c r="AC13" s="205">
        <f>'C завтраками| Bed and breakfast'!AC13</f>
        <v>33000</v>
      </c>
      <c r="AD13" s="205">
        <f>'C завтраками| Bed and breakfast'!AD13</f>
        <v>30000</v>
      </c>
      <c r="AE13" s="205">
        <f>'C завтраками| Bed and breakfast'!AE13</f>
        <v>24000</v>
      </c>
      <c r="AF13" s="205">
        <f>'C завтраками| Bed and breakfast'!AF13</f>
        <v>25000</v>
      </c>
      <c r="AG13" s="205">
        <f>'C завтраками| Bed and breakfast'!AG13</f>
        <v>24000</v>
      </c>
      <c r="AH13" s="205">
        <f>'C завтраками| Bed and breakfast'!AH13</f>
        <v>24000</v>
      </c>
      <c r="AI13" s="205">
        <f>'C завтраками| Bed and breakfast'!AI13</f>
        <v>26000</v>
      </c>
      <c r="AJ13" s="205">
        <f>'C завтраками| Bed and breakfast'!AJ13</f>
        <v>26000</v>
      </c>
      <c r="AK13" s="205">
        <f>'C завтраками| Bed and breakfast'!AK13</f>
        <v>28000</v>
      </c>
      <c r="AL13" s="205">
        <f>'C завтраками| Bed and breakfast'!AL13</f>
        <v>28000</v>
      </c>
      <c r="AM13" s="205">
        <f>'C завтраками| Bed and breakfast'!AM13</f>
        <v>29000</v>
      </c>
      <c r="AN13" s="205">
        <f>'C завтраками| Bed and breakfast'!AN13</f>
        <v>29000</v>
      </c>
      <c r="AO13" s="205">
        <f>'C завтраками| Bed and breakfast'!AO13</f>
        <v>29000</v>
      </c>
      <c r="AP13" s="205">
        <f>'C завтраками| Bed and breakfast'!AP13</f>
        <v>34200</v>
      </c>
      <c r="AQ13" s="205">
        <f>'C завтраками| Bed and breakfast'!AQ13</f>
        <v>34200</v>
      </c>
      <c r="AR13" s="205">
        <f>'C завтраками| Bed and breakfast'!AR13</f>
        <v>34200</v>
      </c>
      <c r="AS13" s="205">
        <f>'C завтраками| Bed and breakfast'!AS13</f>
        <v>29000</v>
      </c>
      <c r="AT13" s="205">
        <f>'C завтраками| Bed and breakfast'!AT13</f>
        <v>28000</v>
      </c>
      <c r="AU13" s="205">
        <f>'C завтраками| Bed and breakfast'!AU13</f>
        <v>24000</v>
      </c>
      <c r="AV13" s="205">
        <f>'C завтраками| Bed and breakfast'!AV13</f>
        <v>26000</v>
      </c>
      <c r="AW13" s="205">
        <f>'C завтраками| Bed and breakfast'!AW13</f>
        <v>25000</v>
      </c>
      <c r="AX13" s="13">
        <f>'C завтраками| Bed and breakfast'!AX13</f>
        <v>15200</v>
      </c>
      <c r="AY13" s="13">
        <f>'C завтраками| Bed and breakfast'!AY13</f>
        <v>16200</v>
      </c>
      <c r="AZ13" s="13">
        <f>'C завтраками| Bed and breakfast'!AZ13</f>
        <v>15200</v>
      </c>
      <c r="BA13" s="13">
        <f>'C завтраками| Bed and breakfast'!BA13</f>
        <v>16200</v>
      </c>
      <c r="BB13" s="13">
        <f>'C завтраками| Bed and breakfast'!BB13</f>
        <v>14700</v>
      </c>
      <c r="BC13" s="13">
        <f>'C завтраками| Bed and breakfast'!BC13</f>
        <v>15700</v>
      </c>
      <c r="BD13" s="13">
        <f>'C завтраками| Bed and breakfast'!BD13</f>
        <v>14700</v>
      </c>
    </row>
    <row r="14" spans="1:56" s="15" customFormat="1" ht="12" customHeight="1" x14ac:dyDescent="0.2">
      <c r="A14" s="4">
        <v>2</v>
      </c>
      <c r="B14" s="13">
        <f>'C завтраками| Bed and breakfast'!B14</f>
        <v>17900</v>
      </c>
      <c r="C14" s="13">
        <f>'C завтраками| Bed and breakfast'!C14</f>
        <v>18800</v>
      </c>
      <c r="D14" s="13">
        <f>'C завтраками| Bed and breakfast'!D14</f>
        <v>22300</v>
      </c>
      <c r="E14" s="13">
        <f>'C завтраками| Bed and breakfast'!E14</f>
        <v>18800</v>
      </c>
      <c r="F14" s="13">
        <f>'C завтраками| Bed and breakfast'!F14</f>
        <v>20800</v>
      </c>
      <c r="G14" s="13">
        <f>'C завтраками| Bed and breakfast'!G14</f>
        <v>22300</v>
      </c>
      <c r="H14" s="13">
        <f>'C завтраками| Bed and breakfast'!H14</f>
        <v>17000</v>
      </c>
      <c r="I14" s="13">
        <f>'C завтраками| Bed and breakfast'!I14</f>
        <v>15500</v>
      </c>
      <c r="J14" s="13">
        <f>'C завтраками| Bed and breakfast'!J14</f>
        <v>14700</v>
      </c>
      <c r="K14" s="13">
        <f>'C завтраками| Bed and breakfast'!K14</f>
        <v>14100</v>
      </c>
      <c r="L14" s="13">
        <f>'C завтраками| Bed and breakfast'!L14</f>
        <v>13900</v>
      </c>
      <c r="M14" s="13">
        <f>'C завтраками| Bed and breakfast'!M14</f>
        <v>14100</v>
      </c>
      <c r="N14" s="13">
        <f>'C завтраками| Bed and breakfast'!N14</f>
        <v>13900</v>
      </c>
      <c r="O14" s="13">
        <f>'C завтраками| Bed and breakfast'!O14</f>
        <v>13900</v>
      </c>
      <c r="P14" s="13">
        <f>'C завтраками| Bed and breakfast'!P14</f>
        <v>14100</v>
      </c>
      <c r="Q14" s="13">
        <f>'C завтраками| Bed and breakfast'!Q14</f>
        <v>14300</v>
      </c>
      <c r="R14" s="13">
        <f>'C завтраками| Bed and breakfast'!R14</f>
        <v>14100</v>
      </c>
      <c r="S14" s="13">
        <f>'C завтраками| Bed and breakfast'!S14</f>
        <v>14700</v>
      </c>
      <c r="T14" s="13">
        <f>'C завтраками| Bed and breakfast'!T14</f>
        <v>17900</v>
      </c>
      <c r="U14" s="13">
        <f>'C завтраками| Bed and breakfast'!U14</f>
        <v>17000</v>
      </c>
      <c r="V14" s="13">
        <f>'C завтраками| Bed and breakfast'!V14</f>
        <v>18800</v>
      </c>
      <c r="W14" s="205">
        <f>'C завтраками| Bed and breakfast'!W14</f>
        <v>22300</v>
      </c>
      <c r="X14" s="205">
        <f>'C завтраками| Bed and breakfast'!X14</f>
        <v>34900</v>
      </c>
      <c r="Y14" s="205">
        <f>'C завтраками| Bed and breakfast'!Y14</f>
        <v>36900</v>
      </c>
      <c r="Z14" s="205">
        <f>'C завтраками| Bed and breakfast'!Z14</f>
        <v>46900</v>
      </c>
      <c r="AA14" s="205">
        <f>'C завтраками| Bed and breakfast'!AA14</f>
        <v>46900</v>
      </c>
      <c r="AB14" s="205">
        <f>'C завтраками| Bed and breakfast'!AB14</f>
        <v>42400</v>
      </c>
      <c r="AC14" s="205">
        <f>'C завтраками| Bed and breakfast'!AC14</f>
        <v>34900</v>
      </c>
      <c r="AD14" s="205">
        <f>'C завтраками| Bed and breakfast'!AD14</f>
        <v>31900</v>
      </c>
      <c r="AE14" s="205">
        <f>'C завтраками| Bed and breakfast'!AE14</f>
        <v>25700</v>
      </c>
      <c r="AF14" s="205">
        <f>'C завтраками| Bed and breakfast'!AF14</f>
        <v>26700</v>
      </c>
      <c r="AG14" s="205">
        <f>'C завтраками| Bed and breakfast'!AG14</f>
        <v>25700</v>
      </c>
      <c r="AH14" s="205">
        <f>'C завтраками| Bed and breakfast'!AH14</f>
        <v>25700</v>
      </c>
      <c r="AI14" s="205">
        <f>'C завтраками| Bed and breakfast'!AI14</f>
        <v>27700</v>
      </c>
      <c r="AJ14" s="205">
        <f>'C завтраками| Bed and breakfast'!AJ14</f>
        <v>27700</v>
      </c>
      <c r="AK14" s="205">
        <f>'C завтраками| Bed and breakfast'!AK14</f>
        <v>29700</v>
      </c>
      <c r="AL14" s="205">
        <f>'C завтраками| Bed and breakfast'!AL14</f>
        <v>29700</v>
      </c>
      <c r="AM14" s="205">
        <f>'C завтраками| Bed and breakfast'!AM14</f>
        <v>30700</v>
      </c>
      <c r="AN14" s="205">
        <f>'C завтраками| Bed and breakfast'!AN14</f>
        <v>30700</v>
      </c>
      <c r="AO14" s="205">
        <f>'C завтраками| Bed and breakfast'!AO14</f>
        <v>30700</v>
      </c>
      <c r="AP14" s="205">
        <f>'C завтраками| Bed and breakfast'!AP14</f>
        <v>35900</v>
      </c>
      <c r="AQ14" s="205">
        <f>'C завтраками| Bed and breakfast'!AQ14</f>
        <v>35900</v>
      </c>
      <c r="AR14" s="205">
        <f>'C завтраками| Bed and breakfast'!AR14</f>
        <v>35900</v>
      </c>
      <c r="AS14" s="205">
        <f>'C завтраками| Bed and breakfast'!AS14</f>
        <v>30700</v>
      </c>
      <c r="AT14" s="205">
        <f>'C завтраками| Bed and breakfast'!AT14</f>
        <v>29700</v>
      </c>
      <c r="AU14" s="205">
        <f>'C завтраками| Bed and breakfast'!AU14</f>
        <v>25700</v>
      </c>
      <c r="AV14" s="205">
        <f>'C завтраками| Bed and breakfast'!AV14</f>
        <v>27700</v>
      </c>
      <c r="AW14" s="205">
        <f>'C завтраками| Bed and breakfast'!AW14</f>
        <v>26700</v>
      </c>
      <c r="AX14" s="13">
        <f>'C завтраками| Bed and breakfast'!AX14</f>
        <v>16900</v>
      </c>
      <c r="AY14" s="13">
        <f>'C завтраками| Bed and breakfast'!AY14</f>
        <v>17900</v>
      </c>
      <c r="AZ14" s="13">
        <f>'C завтраками| Bed and breakfast'!AZ14</f>
        <v>16900</v>
      </c>
      <c r="BA14" s="13">
        <f>'C завтраками| Bed and breakfast'!BA14</f>
        <v>17900</v>
      </c>
      <c r="BB14" s="13">
        <f>'C завтраками| Bed and breakfast'!BB14</f>
        <v>16400</v>
      </c>
      <c r="BC14" s="13">
        <f>'C завтраками| Bed and breakfast'!BC14</f>
        <v>17400</v>
      </c>
      <c r="BD14" s="13">
        <f>'C завтраками| Bed and breakfast'!BD14</f>
        <v>16400</v>
      </c>
    </row>
    <row r="15" spans="1:56" s="15"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5" customFormat="1" ht="12" customHeight="1" x14ac:dyDescent="0.2">
      <c r="A16" s="4">
        <v>1</v>
      </c>
      <c r="B16" s="13">
        <f>'C завтраками| Bed and breakfast'!B16</f>
        <v>18600</v>
      </c>
      <c r="C16" s="13">
        <f>'C завтраками| Bed and breakfast'!C16</f>
        <v>19500</v>
      </c>
      <c r="D16" s="13">
        <f>'C завтраками| Bed and breakfast'!D16</f>
        <v>23000</v>
      </c>
      <c r="E16" s="13">
        <f>'C завтраками| Bed and breakfast'!E16</f>
        <v>19500</v>
      </c>
      <c r="F16" s="13">
        <f>'C завтраками| Bed and breakfast'!F16</f>
        <v>21500</v>
      </c>
      <c r="G16" s="13">
        <f>'C завтраками| Bed and breakfast'!G16</f>
        <v>23000</v>
      </c>
      <c r="H16" s="13">
        <f>'C завтраками| Bed and breakfast'!H16</f>
        <v>17700</v>
      </c>
      <c r="I16" s="13">
        <f>'C завтраками| Bed and breakfast'!I16</f>
        <v>16200</v>
      </c>
      <c r="J16" s="13">
        <f>'C завтраками| Bed and breakfast'!J16</f>
        <v>15400</v>
      </c>
      <c r="K16" s="13">
        <f>'C завтраками| Bed and breakfast'!K16</f>
        <v>14800</v>
      </c>
      <c r="L16" s="13">
        <f>'C завтраками| Bed and breakfast'!L16</f>
        <v>14600</v>
      </c>
      <c r="M16" s="13">
        <f>'C завтраками| Bed and breakfast'!M16</f>
        <v>14800</v>
      </c>
      <c r="N16" s="13">
        <f>'C завтраками| Bed and breakfast'!N16</f>
        <v>14600</v>
      </c>
      <c r="O16" s="13">
        <f>'C завтраками| Bed and breakfast'!O16</f>
        <v>14600</v>
      </c>
      <c r="P16" s="13">
        <f>'C завтраками| Bed and breakfast'!P16</f>
        <v>14800</v>
      </c>
      <c r="Q16" s="13">
        <f>'C завтраками| Bed and breakfast'!Q16</f>
        <v>15000</v>
      </c>
      <c r="R16" s="13">
        <f>'C завтраками| Bed and breakfast'!R16</f>
        <v>14800</v>
      </c>
      <c r="S16" s="13">
        <f>'C завтраками| Bed and breakfast'!S16</f>
        <v>15400</v>
      </c>
      <c r="T16" s="13">
        <f>'C завтраками| Bed and breakfast'!T16</f>
        <v>18600</v>
      </c>
      <c r="U16" s="13">
        <f>'C завтраками| Bed and breakfast'!U16</f>
        <v>17700</v>
      </c>
      <c r="V16" s="13">
        <f>'C завтраками| Bed and breakfast'!V16</f>
        <v>19500</v>
      </c>
      <c r="W16" s="205">
        <f>'C завтраками| Bed and breakfast'!W16</f>
        <v>23000</v>
      </c>
      <c r="X16" s="205">
        <f>'C завтраками| Bed and breakfast'!X16</f>
        <v>38000</v>
      </c>
      <c r="Y16" s="205">
        <f>'C завтраками| Bed and breakfast'!Y16</f>
        <v>40000</v>
      </c>
      <c r="Z16" s="205">
        <f>'C завтраками| Bed and breakfast'!Z16</f>
        <v>50000</v>
      </c>
      <c r="AA16" s="205">
        <f>'C завтраками| Bed and breakfast'!AA16</f>
        <v>50000</v>
      </c>
      <c r="AB16" s="205">
        <f>'C завтраками| Bed and breakfast'!AB16</f>
        <v>45500</v>
      </c>
      <c r="AC16" s="205">
        <f>'C завтраками| Bed and breakfast'!AC16</f>
        <v>38000</v>
      </c>
      <c r="AD16" s="205">
        <f>'C завтраками| Bed and breakfast'!AD16</f>
        <v>35000</v>
      </c>
      <c r="AE16" s="205">
        <f>'C завтраками| Bed and breakfast'!AE16</f>
        <v>29000</v>
      </c>
      <c r="AF16" s="205">
        <f>'C завтраками| Bed and breakfast'!AF16</f>
        <v>30000</v>
      </c>
      <c r="AG16" s="205">
        <f>'C завтраками| Bed and breakfast'!AG16</f>
        <v>29000</v>
      </c>
      <c r="AH16" s="205">
        <f>'C завтраками| Bed and breakfast'!AH16</f>
        <v>29000</v>
      </c>
      <c r="AI16" s="205">
        <f>'C завтраками| Bed and breakfast'!AI16</f>
        <v>31000</v>
      </c>
      <c r="AJ16" s="205">
        <f>'C завтраками| Bed and breakfast'!AJ16</f>
        <v>31000</v>
      </c>
      <c r="AK16" s="205">
        <f>'C завтраками| Bed and breakfast'!AK16</f>
        <v>33000</v>
      </c>
      <c r="AL16" s="205">
        <f>'C завтраками| Bed and breakfast'!AL16</f>
        <v>33000</v>
      </c>
      <c r="AM16" s="205">
        <f>'C завтраками| Bed and breakfast'!AM16</f>
        <v>34000</v>
      </c>
      <c r="AN16" s="205">
        <f>'C завтраками| Bed and breakfast'!AN16</f>
        <v>34000</v>
      </c>
      <c r="AO16" s="205">
        <f>'C завтраками| Bed and breakfast'!AO16</f>
        <v>34000</v>
      </c>
      <c r="AP16" s="205">
        <f>'C завтраками| Bed and breakfast'!AP16</f>
        <v>39200</v>
      </c>
      <c r="AQ16" s="205">
        <f>'C завтраками| Bed and breakfast'!AQ16</f>
        <v>39200</v>
      </c>
      <c r="AR16" s="205">
        <f>'C завтраками| Bed and breakfast'!AR16</f>
        <v>39200</v>
      </c>
      <c r="AS16" s="205">
        <f>'C завтраками| Bed and breakfast'!AS16</f>
        <v>34000</v>
      </c>
      <c r="AT16" s="205">
        <f>'C завтраками| Bed and breakfast'!AT16</f>
        <v>33000</v>
      </c>
      <c r="AU16" s="205">
        <f>'C завтраками| Bed and breakfast'!AU16</f>
        <v>29000</v>
      </c>
      <c r="AV16" s="205">
        <f>'C завтраками| Bed and breakfast'!AV16</f>
        <v>31000</v>
      </c>
      <c r="AW16" s="205">
        <f>'C завтраками| Bed and breakfast'!AW16</f>
        <v>30000</v>
      </c>
      <c r="AX16" s="13">
        <f>'C завтраками| Bed and breakfast'!AX16</f>
        <v>18200</v>
      </c>
      <c r="AY16" s="13">
        <f>'C завтраками| Bed and breakfast'!AY16</f>
        <v>19200</v>
      </c>
      <c r="AZ16" s="13">
        <f>'C завтраками| Bed and breakfast'!AZ16</f>
        <v>18200</v>
      </c>
      <c r="BA16" s="13">
        <f>'C завтраками| Bed and breakfast'!BA16</f>
        <v>19200</v>
      </c>
      <c r="BB16" s="13">
        <f>'C завтраками| Bed and breakfast'!BB16</f>
        <v>17700</v>
      </c>
      <c r="BC16" s="13">
        <f>'C завтраками| Bed and breakfast'!BC16</f>
        <v>18700</v>
      </c>
      <c r="BD16" s="13">
        <f>'C завтраками| Bed and breakfast'!BD16</f>
        <v>17700</v>
      </c>
    </row>
    <row r="17" spans="1:56" s="15" customFormat="1" ht="12" customHeight="1" x14ac:dyDescent="0.2">
      <c r="A17" s="278">
        <v>2</v>
      </c>
      <c r="B17" s="13">
        <f>'C завтраками| Bed and breakfast'!B17</f>
        <v>19900</v>
      </c>
      <c r="C17" s="13">
        <f>'C завтраками| Bed and breakfast'!C17</f>
        <v>20800</v>
      </c>
      <c r="D17" s="13">
        <f>'C завтраками| Bed and breakfast'!D17</f>
        <v>24300</v>
      </c>
      <c r="E17" s="13">
        <f>'C завтраками| Bed and breakfast'!E17</f>
        <v>20800</v>
      </c>
      <c r="F17" s="13">
        <f>'C завтраками| Bed and breakfast'!F17</f>
        <v>22800</v>
      </c>
      <c r="G17" s="13">
        <f>'C завтраками| Bed and breakfast'!G17</f>
        <v>24300</v>
      </c>
      <c r="H17" s="13">
        <f>'C завтраками| Bed and breakfast'!H17</f>
        <v>19000</v>
      </c>
      <c r="I17" s="13">
        <f>'C завтраками| Bed and breakfast'!I17</f>
        <v>17500</v>
      </c>
      <c r="J17" s="13">
        <f>'C завтраками| Bed and breakfast'!J17</f>
        <v>16700</v>
      </c>
      <c r="K17" s="13">
        <f>'C завтраками| Bed and breakfast'!K17</f>
        <v>16100</v>
      </c>
      <c r="L17" s="13">
        <f>'C завтраками| Bed and breakfast'!L17</f>
        <v>15900</v>
      </c>
      <c r="M17" s="13">
        <f>'C завтраками| Bed and breakfast'!M17</f>
        <v>16100</v>
      </c>
      <c r="N17" s="13">
        <f>'C завтраками| Bed and breakfast'!N17</f>
        <v>15900</v>
      </c>
      <c r="O17" s="13">
        <f>'C завтраками| Bed and breakfast'!O17</f>
        <v>15900</v>
      </c>
      <c r="P17" s="13">
        <f>'C завтраками| Bed and breakfast'!P17</f>
        <v>16100</v>
      </c>
      <c r="Q17" s="13">
        <f>'C завтраками| Bed and breakfast'!Q17</f>
        <v>16300</v>
      </c>
      <c r="R17" s="13">
        <f>'C завтраками| Bed and breakfast'!R17</f>
        <v>16100</v>
      </c>
      <c r="S17" s="13">
        <f>'C завтраками| Bed and breakfast'!S17</f>
        <v>16700</v>
      </c>
      <c r="T17" s="13">
        <f>'C завтраками| Bed and breakfast'!T17</f>
        <v>19900</v>
      </c>
      <c r="U17" s="13">
        <f>'C завтраками| Bed and breakfast'!U17</f>
        <v>19000</v>
      </c>
      <c r="V17" s="13">
        <f>'C завтраками| Bed and breakfast'!V17</f>
        <v>20800</v>
      </c>
      <c r="W17" s="205">
        <f>'C завтраками| Bed and breakfast'!W17</f>
        <v>24300</v>
      </c>
      <c r="X17" s="205">
        <f>'C завтраками| Bed and breakfast'!X17</f>
        <v>39900</v>
      </c>
      <c r="Y17" s="205">
        <f>'C завтраками| Bed and breakfast'!Y17</f>
        <v>41900</v>
      </c>
      <c r="Z17" s="205">
        <f>'C завтраками| Bed and breakfast'!Z17</f>
        <v>51900</v>
      </c>
      <c r="AA17" s="205">
        <f>'C завтраками| Bed and breakfast'!AA17</f>
        <v>51900</v>
      </c>
      <c r="AB17" s="205">
        <f>'C завтраками| Bed and breakfast'!AB17</f>
        <v>47400</v>
      </c>
      <c r="AC17" s="205">
        <f>'C завтраками| Bed and breakfast'!AC17</f>
        <v>39900</v>
      </c>
      <c r="AD17" s="205">
        <f>'C завтраками| Bed and breakfast'!AD17</f>
        <v>36900</v>
      </c>
      <c r="AE17" s="205">
        <f>'C завтраками| Bed and breakfast'!AE17</f>
        <v>30700</v>
      </c>
      <c r="AF17" s="205">
        <f>'C завтраками| Bed and breakfast'!AF17</f>
        <v>31700</v>
      </c>
      <c r="AG17" s="205">
        <f>'C завтраками| Bed and breakfast'!AG17</f>
        <v>30700</v>
      </c>
      <c r="AH17" s="205">
        <f>'C завтраками| Bed and breakfast'!AH17</f>
        <v>30700</v>
      </c>
      <c r="AI17" s="205">
        <f>'C завтраками| Bed and breakfast'!AI17</f>
        <v>32700</v>
      </c>
      <c r="AJ17" s="205">
        <f>'C завтраками| Bed and breakfast'!AJ17</f>
        <v>32700</v>
      </c>
      <c r="AK17" s="205">
        <f>'C завтраками| Bed and breakfast'!AK17</f>
        <v>34700</v>
      </c>
      <c r="AL17" s="205">
        <f>'C завтраками| Bed and breakfast'!AL17</f>
        <v>34700</v>
      </c>
      <c r="AM17" s="205">
        <f>'C завтраками| Bed and breakfast'!AM17</f>
        <v>35700</v>
      </c>
      <c r="AN17" s="205">
        <f>'C завтраками| Bed and breakfast'!AN17</f>
        <v>35700</v>
      </c>
      <c r="AO17" s="205">
        <f>'C завтраками| Bed and breakfast'!AO17</f>
        <v>35700</v>
      </c>
      <c r="AP17" s="205">
        <f>'C завтраками| Bed and breakfast'!AP17</f>
        <v>40900</v>
      </c>
      <c r="AQ17" s="205">
        <f>'C завтраками| Bed and breakfast'!AQ17</f>
        <v>40900</v>
      </c>
      <c r="AR17" s="205">
        <f>'C завтраками| Bed and breakfast'!AR17</f>
        <v>40900</v>
      </c>
      <c r="AS17" s="205">
        <f>'C завтраками| Bed and breakfast'!AS17</f>
        <v>35700</v>
      </c>
      <c r="AT17" s="205">
        <f>'C завтраками| Bed and breakfast'!AT17</f>
        <v>34700</v>
      </c>
      <c r="AU17" s="205">
        <f>'C завтраками| Bed and breakfast'!AU17</f>
        <v>30700</v>
      </c>
      <c r="AV17" s="205">
        <f>'C завтраками| Bed and breakfast'!AV17</f>
        <v>32700</v>
      </c>
      <c r="AW17" s="205">
        <f>'C завтраками| Bed and breakfast'!AW17</f>
        <v>31700</v>
      </c>
      <c r="AX17" s="13">
        <f>'C завтраками| Bed and breakfast'!AX17</f>
        <v>19900</v>
      </c>
      <c r="AY17" s="13">
        <f>'C завтраками| Bed and breakfast'!AY17</f>
        <v>20900</v>
      </c>
      <c r="AZ17" s="13">
        <f>'C завтраками| Bed and breakfast'!AZ17</f>
        <v>19900</v>
      </c>
      <c r="BA17" s="13">
        <f>'C завтраками| Bed and breakfast'!BA17</f>
        <v>20900</v>
      </c>
      <c r="BB17" s="13">
        <f>'C завтраками| Bed and breakfast'!BB17</f>
        <v>19400</v>
      </c>
      <c r="BC17" s="13">
        <f>'C завтраками| Bed and breakfast'!BC17</f>
        <v>20400</v>
      </c>
      <c r="BD17" s="13">
        <f>'C завтраками| Bed and breakfast'!BD17</f>
        <v>19400</v>
      </c>
    </row>
    <row r="18" spans="1:56" s="15"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5" customFormat="1" ht="12" customHeight="1" x14ac:dyDescent="0.2">
      <c r="A19" s="4">
        <v>1</v>
      </c>
      <c r="B19" s="13">
        <f>'C завтраками| Bed and breakfast'!B19</f>
        <v>25100</v>
      </c>
      <c r="C19" s="13">
        <f>'C завтраками| Bed and breakfast'!C19</f>
        <v>26000</v>
      </c>
      <c r="D19" s="13">
        <f>'C завтраками| Bed and breakfast'!D19</f>
        <v>29500</v>
      </c>
      <c r="E19" s="13">
        <f>'C завтраками| Bed and breakfast'!E19</f>
        <v>26000</v>
      </c>
      <c r="F19" s="13">
        <f>'C завтраками| Bed and breakfast'!F19</f>
        <v>28000</v>
      </c>
      <c r="G19" s="13">
        <f>'C завтраками| Bed and breakfast'!G19</f>
        <v>29500</v>
      </c>
      <c r="H19" s="13">
        <f>'C завтраками| Bed and breakfast'!H19</f>
        <v>24200</v>
      </c>
      <c r="I19" s="13">
        <f>'C завтраками| Bed and breakfast'!I19</f>
        <v>22700</v>
      </c>
      <c r="J19" s="13">
        <f>'C завтраками| Bed and breakfast'!J19</f>
        <v>21900</v>
      </c>
      <c r="K19" s="13">
        <f>'C завтраками| Bed and breakfast'!K19</f>
        <v>21300</v>
      </c>
      <c r="L19" s="13">
        <f>'C завтраками| Bed and breakfast'!L19</f>
        <v>21100</v>
      </c>
      <c r="M19" s="13">
        <f>'C завтраками| Bed and breakfast'!M19</f>
        <v>21300</v>
      </c>
      <c r="N19" s="13">
        <f>'C завтраками| Bed and breakfast'!N19</f>
        <v>21100</v>
      </c>
      <c r="O19" s="13">
        <f>'C завтраками| Bed and breakfast'!O19</f>
        <v>21100</v>
      </c>
      <c r="P19" s="13">
        <f>'C завтраками| Bed and breakfast'!P19</f>
        <v>21300</v>
      </c>
      <c r="Q19" s="13">
        <f>'C завтраками| Bed and breakfast'!Q19</f>
        <v>21500</v>
      </c>
      <c r="R19" s="13">
        <f>'C завтраками| Bed and breakfast'!R19</f>
        <v>21300</v>
      </c>
      <c r="S19" s="13">
        <f>'C завтраками| Bed and breakfast'!S19</f>
        <v>21900</v>
      </c>
      <c r="T19" s="13">
        <f>'C завтраками| Bed and breakfast'!T19</f>
        <v>25100</v>
      </c>
      <c r="U19" s="13">
        <f>'C завтраками| Bed and breakfast'!U19</f>
        <v>24200</v>
      </c>
      <c r="V19" s="13">
        <f>'C завтраками| Bed and breakfast'!V19</f>
        <v>26000</v>
      </c>
      <c r="W19" s="205">
        <f>'C завтраками| Bed and breakfast'!W19</f>
        <v>29500</v>
      </c>
      <c r="X19" s="205">
        <f>'C завтраками| Bed and breakfast'!X19</f>
        <v>41000</v>
      </c>
      <c r="Y19" s="205">
        <f>'C завтраками| Bed and breakfast'!Y19</f>
        <v>43000</v>
      </c>
      <c r="Z19" s="205">
        <f>'C завтраками| Bed and breakfast'!Z19</f>
        <v>53000</v>
      </c>
      <c r="AA19" s="205">
        <f>'C завтраками| Bed and breakfast'!AA19</f>
        <v>53000</v>
      </c>
      <c r="AB19" s="205">
        <f>'C завтраками| Bed and breakfast'!AB19</f>
        <v>48500</v>
      </c>
      <c r="AC19" s="205">
        <f>'C завтраками| Bed and breakfast'!AC19</f>
        <v>41000</v>
      </c>
      <c r="AD19" s="205">
        <f>'C завтраками| Bed and breakfast'!AD19</f>
        <v>38000</v>
      </c>
      <c r="AE19" s="205">
        <f>'C завтраками| Bed and breakfast'!AE19</f>
        <v>32000</v>
      </c>
      <c r="AF19" s="205">
        <f>'C завтраками| Bed and breakfast'!AF19</f>
        <v>33000</v>
      </c>
      <c r="AG19" s="205">
        <f>'C завтраками| Bed and breakfast'!AG19</f>
        <v>32000</v>
      </c>
      <c r="AH19" s="205">
        <f>'C завтраками| Bed and breakfast'!AH19</f>
        <v>32000</v>
      </c>
      <c r="AI19" s="205">
        <f>'C завтраками| Bed and breakfast'!AI19</f>
        <v>34000</v>
      </c>
      <c r="AJ19" s="205">
        <f>'C завтраками| Bed and breakfast'!AJ19</f>
        <v>34000</v>
      </c>
      <c r="AK19" s="205">
        <f>'C завтраками| Bed and breakfast'!AK19</f>
        <v>36000</v>
      </c>
      <c r="AL19" s="205">
        <f>'C завтраками| Bed and breakfast'!AL19</f>
        <v>36000</v>
      </c>
      <c r="AM19" s="205">
        <f>'C завтраками| Bed and breakfast'!AM19</f>
        <v>37000</v>
      </c>
      <c r="AN19" s="205">
        <f>'C завтраками| Bed and breakfast'!AN19</f>
        <v>37000</v>
      </c>
      <c r="AO19" s="205">
        <f>'C завтраками| Bed and breakfast'!AO19</f>
        <v>37000</v>
      </c>
      <c r="AP19" s="205">
        <f>'C завтраками| Bed and breakfast'!AP19</f>
        <v>42200</v>
      </c>
      <c r="AQ19" s="205">
        <f>'C завтраками| Bed and breakfast'!AQ19</f>
        <v>42200</v>
      </c>
      <c r="AR19" s="205">
        <f>'C завтраками| Bed and breakfast'!AR19</f>
        <v>42200</v>
      </c>
      <c r="AS19" s="205">
        <f>'C завтраками| Bed and breakfast'!AS19</f>
        <v>37000</v>
      </c>
      <c r="AT19" s="205">
        <f>'C завтраками| Bed and breakfast'!AT19</f>
        <v>36000</v>
      </c>
      <c r="AU19" s="205">
        <f>'C завтраками| Bed and breakfast'!AU19</f>
        <v>32000</v>
      </c>
      <c r="AV19" s="205">
        <f>'C завтраками| Bed and breakfast'!AV19</f>
        <v>34000</v>
      </c>
      <c r="AW19" s="205">
        <f>'C завтраками| Bed and breakfast'!AW19</f>
        <v>33000</v>
      </c>
      <c r="AX19" s="13">
        <f>'C завтраками| Bed and breakfast'!AX19</f>
        <v>24700</v>
      </c>
      <c r="AY19" s="13">
        <f>'C завтраками| Bed and breakfast'!AY19</f>
        <v>25700</v>
      </c>
      <c r="AZ19" s="13">
        <f>'C завтраками| Bed and breakfast'!AZ19</f>
        <v>24700</v>
      </c>
      <c r="BA19" s="13">
        <f>'C завтраками| Bed and breakfast'!BA19</f>
        <v>25700</v>
      </c>
      <c r="BB19" s="13">
        <f>'C завтраками| Bed and breakfast'!BB19</f>
        <v>24200</v>
      </c>
      <c r="BC19" s="13">
        <f>'C завтраками| Bed and breakfast'!BC19</f>
        <v>25200</v>
      </c>
      <c r="BD19" s="13">
        <f>'C завтраками| Bed and breakfast'!BD19</f>
        <v>24200</v>
      </c>
    </row>
    <row r="20" spans="1:56" s="15" customFormat="1" ht="12" customHeight="1" x14ac:dyDescent="0.2">
      <c r="A20" s="278">
        <v>2</v>
      </c>
      <c r="B20" s="13">
        <f>'C завтраками| Bed and breakfast'!B20</f>
        <v>26400</v>
      </c>
      <c r="C20" s="13">
        <f>'C завтраками| Bed and breakfast'!C20</f>
        <v>27300</v>
      </c>
      <c r="D20" s="13">
        <f>'C завтраками| Bed and breakfast'!D20</f>
        <v>30800</v>
      </c>
      <c r="E20" s="13">
        <f>'C завтраками| Bed and breakfast'!E20</f>
        <v>27300</v>
      </c>
      <c r="F20" s="13">
        <f>'C завтраками| Bed and breakfast'!F20</f>
        <v>29300</v>
      </c>
      <c r="G20" s="13">
        <f>'C завтраками| Bed and breakfast'!G20</f>
        <v>30800</v>
      </c>
      <c r="H20" s="13">
        <f>'C завтраками| Bed and breakfast'!H20</f>
        <v>25500</v>
      </c>
      <c r="I20" s="13">
        <f>'C завтраками| Bed and breakfast'!I20</f>
        <v>24000</v>
      </c>
      <c r="J20" s="13">
        <f>'C завтраками| Bed and breakfast'!J20</f>
        <v>23200</v>
      </c>
      <c r="K20" s="13">
        <f>'C завтраками| Bed and breakfast'!K20</f>
        <v>22600</v>
      </c>
      <c r="L20" s="13">
        <f>'C завтраками| Bed and breakfast'!L20</f>
        <v>22400</v>
      </c>
      <c r="M20" s="13">
        <f>'C завтраками| Bed and breakfast'!M20</f>
        <v>22600</v>
      </c>
      <c r="N20" s="13">
        <f>'C завтраками| Bed and breakfast'!N20</f>
        <v>22400</v>
      </c>
      <c r="O20" s="13">
        <f>'C завтраками| Bed and breakfast'!O20</f>
        <v>22400</v>
      </c>
      <c r="P20" s="13">
        <f>'C завтраками| Bed and breakfast'!P20</f>
        <v>22600</v>
      </c>
      <c r="Q20" s="13">
        <f>'C завтраками| Bed and breakfast'!Q20</f>
        <v>22800</v>
      </c>
      <c r="R20" s="13">
        <f>'C завтраками| Bed and breakfast'!R20</f>
        <v>22600</v>
      </c>
      <c r="S20" s="13">
        <f>'C завтраками| Bed and breakfast'!S20</f>
        <v>23200</v>
      </c>
      <c r="T20" s="13">
        <f>'C завтраками| Bed and breakfast'!T20</f>
        <v>26400</v>
      </c>
      <c r="U20" s="13">
        <f>'C завтраками| Bed and breakfast'!U20</f>
        <v>25500</v>
      </c>
      <c r="V20" s="13">
        <f>'C завтраками| Bed and breakfast'!V20</f>
        <v>27300</v>
      </c>
      <c r="W20" s="205">
        <f>'C завтраками| Bed and breakfast'!W20</f>
        <v>30800</v>
      </c>
      <c r="X20" s="205">
        <f>'C завтраками| Bed and breakfast'!X20</f>
        <v>42900</v>
      </c>
      <c r="Y20" s="205">
        <f>'C завтраками| Bed and breakfast'!Y20</f>
        <v>44900</v>
      </c>
      <c r="Z20" s="205">
        <f>'C завтраками| Bed and breakfast'!Z20</f>
        <v>54900</v>
      </c>
      <c r="AA20" s="205">
        <f>'C завтраками| Bed and breakfast'!AA20</f>
        <v>54900</v>
      </c>
      <c r="AB20" s="205">
        <f>'C завтраками| Bed and breakfast'!AB20</f>
        <v>50400</v>
      </c>
      <c r="AC20" s="205">
        <f>'C завтраками| Bed and breakfast'!AC20</f>
        <v>42900</v>
      </c>
      <c r="AD20" s="205">
        <f>'C завтраками| Bed and breakfast'!AD20</f>
        <v>39900</v>
      </c>
      <c r="AE20" s="205">
        <f>'C завтраками| Bed and breakfast'!AE20</f>
        <v>33700</v>
      </c>
      <c r="AF20" s="205">
        <f>'C завтраками| Bed and breakfast'!AF20</f>
        <v>34700</v>
      </c>
      <c r="AG20" s="205">
        <f>'C завтраками| Bed and breakfast'!AG20</f>
        <v>33700</v>
      </c>
      <c r="AH20" s="205">
        <f>'C завтраками| Bed and breakfast'!AH20</f>
        <v>33700</v>
      </c>
      <c r="AI20" s="205">
        <f>'C завтраками| Bed and breakfast'!AI20</f>
        <v>35700</v>
      </c>
      <c r="AJ20" s="205">
        <f>'C завтраками| Bed and breakfast'!AJ20</f>
        <v>35700</v>
      </c>
      <c r="AK20" s="205">
        <f>'C завтраками| Bed and breakfast'!AK20</f>
        <v>37700</v>
      </c>
      <c r="AL20" s="205">
        <f>'C завтраками| Bed and breakfast'!AL20</f>
        <v>37700</v>
      </c>
      <c r="AM20" s="205">
        <f>'C завтраками| Bed and breakfast'!AM20</f>
        <v>38700</v>
      </c>
      <c r="AN20" s="205">
        <f>'C завтраками| Bed and breakfast'!AN20</f>
        <v>38700</v>
      </c>
      <c r="AO20" s="205">
        <f>'C завтраками| Bed and breakfast'!AO20</f>
        <v>38700</v>
      </c>
      <c r="AP20" s="205">
        <f>'C завтраками| Bed and breakfast'!AP20</f>
        <v>43900</v>
      </c>
      <c r="AQ20" s="205">
        <f>'C завтраками| Bed and breakfast'!AQ20</f>
        <v>43900</v>
      </c>
      <c r="AR20" s="205">
        <f>'C завтраками| Bed and breakfast'!AR20</f>
        <v>43900</v>
      </c>
      <c r="AS20" s="205">
        <f>'C завтраками| Bed and breakfast'!AS20</f>
        <v>38700</v>
      </c>
      <c r="AT20" s="205">
        <f>'C завтраками| Bed and breakfast'!AT20</f>
        <v>37700</v>
      </c>
      <c r="AU20" s="205">
        <f>'C завтраками| Bed and breakfast'!AU20</f>
        <v>33700</v>
      </c>
      <c r="AV20" s="205">
        <f>'C завтраками| Bed and breakfast'!AV20</f>
        <v>35700</v>
      </c>
      <c r="AW20" s="205">
        <f>'C завтраками| Bed and breakfast'!AW20</f>
        <v>34700</v>
      </c>
      <c r="AX20" s="13">
        <f>'C завтраками| Bed and breakfast'!AX20</f>
        <v>26400</v>
      </c>
      <c r="AY20" s="13">
        <f>'C завтраками| Bed and breakfast'!AY20</f>
        <v>27400</v>
      </c>
      <c r="AZ20" s="13">
        <f>'C завтраками| Bed and breakfast'!AZ20</f>
        <v>26400</v>
      </c>
      <c r="BA20" s="13">
        <f>'C завтраками| Bed and breakfast'!BA20</f>
        <v>27400</v>
      </c>
      <c r="BB20" s="13">
        <f>'C завтраками| Bed and breakfast'!BB20</f>
        <v>25900</v>
      </c>
      <c r="BC20" s="13">
        <f>'C завтраками| Bed and breakfast'!BC20</f>
        <v>26900</v>
      </c>
      <c r="BD20" s="13">
        <f>'C завтраками| Bed and breakfast'!BD20</f>
        <v>25900</v>
      </c>
    </row>
    <row r="21" spans="1:56" s="15" customFormat="1" ht="12" customHeight="1" x14ac:dyDescent="0.2">
      <c r="A21" s="278">
        <v>3</v>
      </c>
      <c r="B21" s="13">
        <f>'C завтраками| Bed and breakfast'!B21</f>
        <v>27700</v>
      </c>
      <c r="C21" s="13">
        <f>'C завтраками| Bed and breakfast'!C21</f>
        <v>28600</v>
      </c>
      <c r="D21" s="13">
        <f>'C завтраками| Bed and breakfast'!D21</f>
        <v>32100</v>
      </c>
      <c r="E21" s="13">
        <f>'C завтраками| Bed and breakfast'!E21</f>
        <v>28600</v>
      </c>
      <c r="F21" s="13">
        <f>'C завтраками| Bed and breakfast'!F21</f>
        <v>30600</v>
      </c>
      <c r="G21" s="13">
        <f>'C завтраками| Bed and breakfast'!G21</f>
        <v>32100</v>
      </c>
      <c r="H21" s="13">
        <f>'C завтраками| Bed and breakfast'!H21</f>
        <v>26800</v>
      </c>
      <c r="I21" s="13">
        <f>'C завтраками| Bed and breakfast'!I21</f>
        <v>25300</v>
      </c>
      <c r="J21" s="13">
        <f>'C завтраками| Bed and breakfast'!J21</f>
        <v>24500</v>
      </c>
      <c r="K21" s="13">
        <f>'C завтраками| Bed and breakfast'!K21</f>
        <v>23900</v>
      </c>
      <c r="L21" s="13">
        <f>'C завтраками| Bed and breakfast'!L21</f>
        <v>23700</v>
      </c>
      <c r="M21" s="13">
        <f>'C завтраками| Bed and breakfast'!M21</f>
        <v>23900</v>
      </c>
      <c r="N21" s="13">
        <f>'C завтраками| Bed and breakfast'!N21</f>
        <v>23700</v>
      </c>
      <c r="O21" s="13">
        <f>'C завтраками| Bed and breakfast'!O21</f>
        <v>23700</v>
      </c>
      <c r="P21" s="13">
        <f>'C завтраками| Bed and breakfast'!P21</f>
        <v>23900</v>
      </c>
      <c r="Q21" s="13">
        <f>'C завтраками| Bed and breakfast'!Q21</f>
        <v>24100</v>
      </c>
      <c r="R21" s="13">
        <f>'C завтраками| Bed and breakfast'!R21</f>
        <v>23900</v>
      </c>
      <c r="S21" s="13">
        <f>'C завтраками| Bed and breakfast'!S21</f>
        <v>24500</v>
      </c>
      <c r="T21" s="13">
        <f>'C завтраками| Bed and breakfast'!T21</f>
        <v>27700</v>
      </c>
      <c r="U21" s="13">
        <f>'C завтраками| Bed and breakfast'!U21</f>
        <v>26800</v>
      </c>
      <c r="V21" s="13">
        <f>'C завтраками| Bed and breakfast'!V21</f>
        <v>28600</v>
      </c>
      <c r="W21" s="205">
        <f>'C завтраками| Bed and breakfast'!W21</f>
        <v>32100</v>
      </c>
      <c r="X21" s="205">
        <f>'C завтраками| Bed and breakfast'!X21</f>
        <v>44800</v>
      </c>
      <c r="Y21" s="205">
        <f>'C завтраками| Bed and breakfast'!Y21</f>
        <v>46800</v>
      </c>
      <c r="Z21" s="205">
        <f>'C завтраками| Bed and breakfast'!Z21</f>
        <v>56800</v>
      </c>
      <c r="AA21" s="205">
        <f>'C завтраками| Bed and breakfast'!AA21</f>
        <v>56800</v>
      </c>
      <c r="AB21" s="205">
        <f>'C завтраками| Bed and breakfast'!AB21</f>
        <v>52300</v>
      </c>
      <c r="AC21" s="205">
        <f>'C завтраками| Bed and breakfast'!AC21</f>
        <v>44800</v>
      </c>
      <c r="AD21" s="205">
        <f>'C завтраками| Bed and breakfast'!AD21</f>
        <v>41800</v>
      </c>
      <c r="AE21" s="205">
        <f>'C завтраками| Bed and breakfast'!AE21</f>
        <v>35400</v>
      </c>
      <c r="AF21" s="205">
        <f>'C завтраками| Bed and breakfast'!AF21</f>
        <v>36400</v>
      </c>
      <c r="AG21" s="205">
        <f>'C завтраками| Bed and breakfast'!AG21</f>
        <v>35400</v>
      </c>
      <c r="AH21" s="205">
        <f>'C завтраками| Bed and breakfast'!AH21</f>
        <v>35400</v>
      </c>
      <c r="AI21" s="205">
        <f>'C завтраками| Bed and breakfast'!AI21</f>
        <v>37400</v>
      </c>
      <c r="AJ21" s="205">
        <f>'C завтраками| Bed and breakfast'!AJ21</f>
        <v>37400</v>
      </c>
      <c r="AK21" s="205">
        <f>'C завтраками| Bed and breakfast'!AK21</f>
        <v>39400</v>
      </c>
      <c r="AL21" s="205">
        <f>'C завтраками| Bed and breakfast'!AL21</f>
        <v>39400</v>
      </c>
      <c r="AM21" s="205">
        <f>'C завтраками| Bed and breakfast'!AM21</f>
        <v>40400</v>
      </c>
      <c r="AN21" s="205">
        <f>'C завтраками| Bed and breakfast'!AN21</f>
        <v>40400</v>
      </c>
      <c r="AO21" s="205">
        <f>'C завтраками| Bed and breakfast'!AO21</f>
        <v>40400</v>
      </c>
      <c r="AP21" s="205">
        <f>'C завтраками| Bed and breakfast'!AP21</f>
        <v>45600</v>
      </c>
      <c r="AQ21" s="205">
        <f>'C завтраками| Bed and breakfast'!AQ21</f>
        <v>45600</v>
      </c>
      <c r="AR21" s="205">
        <f>'C завтраками| Bed and breakfast'!AR21</f>
        <v>45600</v>
      </c>
      <c r="AS21" s="205">
        <f>'C завтраками| Bed and breakfast'!AS21</f>
        <v>40400</v>
      </c>
      <c r="AT21" s="205">
        <f>'C завтраками| Bed and breakfast'!AT21</f>
        <v>39400</v>
      </c>
      <c r="AU21" s="205">
        <f>'C завтраками| Bed and breakfast'!AU21</f>
        <v>35400</v>
      </c>
      <c r="AV21" s="205">
        <f>'C завтраками| Bed and breakfast'!AV21</f>
        <v>37400</v>
      </c>
      <c r="AW21" s="205">
        <f>'C завтраками| Bed and breakfast'!AW21</f>
        <v>36400</v>
      </c>
      <c r="AX21" s="13">
        <f>'C завтраками| Bed and breakfast'!AX21</f>
        <v>28100</v>
      </c>
      <c r="AY21" s="13">
        <f>'C завтраками| Bed and breakfast'!AY21</f>
        <v>29100</v>
      </c>
      <c r="AZ21" s="13">
        <f>'C завтраками| Bed and breakfast'!AZ21</f>
        <v>28100</v>
      </c>
      <c r="BA21" s="13">
        <f>'C завтраками| Bed and breakfast'!BA21</f>
        <v>29100</v>
      </c>
      <c r="BB21" s="13">
        <f>'C завтраками| Bed and breakfast'!BB21</f>
        <v>27600</v>
      </c>
      <c r="BC21" s="13">
        <f>'C завтраками| Bed and breakfast'!BC21</f>
        <v>28600</v>
      </c>
      <c r="BD21" s="13">
        <f>'C завтраками| Bed and breakfast'!BD21</f>
        <v>27600</v>
      </c>
    </row>
    <row r="22" spans="1:56" s="15" customFormat="1" ht="12" customHeight="1" x14ac:dyDescent="0.2">
      <c r="A22" s="278">
        <v>4</v>
      </c>
      <c r="B22" s="13">
        <f>'C завтраками| Bed and breakfast'!B22</f>
        <v>29000</v>
      </c>
      <c r="C22" s="13">
        <f>'C завтраками| Bed and breakfast'!C22</f>
        <v>29900</v>
      </c>
      <c r="D22" s="13">
        <f>'C завтраками| Bed and breakfast'!D22</f>
        <v>33400</v>
      </c>
      <c r="E22" s="13">
        <f>'C завтраками| Bed and breakfast'!E22</f>
        <v>29900</v>
      </c>
      <c r="F22" s="13">
        <f>'C завтраками| Bed and breakfast'!F22</f>
        <v>31900</v>
      </c>
      <c r="G22" s="13">
        <f>'C завтраками| Bed and breakfast'!G22</f>
        <v>33400</v>
      </c>
      <c r="H22" s="13">
        <f>'C завтраками| Bed and breakfast'!H22</f>
        <v>28100</v>
      </c>
      <c r="I22" s="13">
        <f>'C завтраками| Bed and breakfast'!I22</f>
        <v>26600</v>
      </c>
      <c r="J22" s="13">
        <f>'C завтраками| Bed and breakfast'!J22</f>
        <v>25800</v>
      </c>
      <c r="K22" s="13">
        <f>'C завтраками| Bed and breakfast'!K22</f>
        <v>25200</v>
      </c>
      <c r="L22" s="13">
        <f>'C завтраками| Bed and breakfast'!L22</f>
        <v>25000</v>
      </c>
      <c r="M22" s="13">
        <f>'C завтраками| Bed and breakfast'!M22</f>
        <v>25200</v>
      </c>
      <c r="N22" s="13">
        <f>'C завтраками| Bed and breakfast'!N22</f>
        <v>25000</v>
      </c>
      <c r="O22" s="13">
        <f>'C завтраками| Bed and breakfast'!O22</f>
        <v>25000</v>
      </c>
      <c r="P22" s="13">
        <f>'C завтраками| Bed and breakfast'!P22</f>
        <v>25200</v>
      </c>
      <c r="Q22" s="13">
        <f>'C завтраками| Bed and breakfast'!Q22</f>
        <v>25400</v>
      </c>
      <c r="R22" s="13">
        <f>'C завтраками| Bed and breakfast'!R22</f>
        <v>25200</v>
      </c>
      <c r="S22" s="13">
        <f>'C завтраками| Bed and breakfast'!S22</f>
        <v>25800</v>
      </c>
      <c r="T22" s="13">
        <f>'C завтраками| Bed and breakfast'!T22</f>
        <v>29000</v>
      </c>
      <c r="U22" s="13">
        <f>'C завтраками| Bed and breakfast'!U22</f>
        <v>28100</v>
      </c>
      <c r="V22" s="13">
        <f>'C завтраками| Bed and breakfast'!V22</f>
        <v>29900</v>
      </c>
      <c r="W22" s="205">
        <f>'C завтраками| Bed and breakfast'!W22</f>
        <v>33400</v>
      </c>
      <c r="X22" s="205">
        <f>'C завтраками| Bed and breakfast'!X22</f>
        <v>46700</v>
      </c>
      <c r="Y22" s="205">
        <f>'C завтраками| Bed and breakfast'!Y22</f>
        <v>48700</v>
      </c>
      <c r="Z22" s="205">
        <f>'C завтраками| Bed and breakfast'!Z22</f>
        <v>58700</v>
      </c>
      <c r="AA22" s="205">
        <f>'C завтраками| Bed and breakfast'!AA22</f>
        <v>58700</v>
      </c>
      <c r="AB22" s="205">
        <f>'C завтраками| Bed and breakfast'!AB22</f>
        <v>54200</v>
      </c>
      <c r="AC22" s="205">
        <f>'C завтраками| Bed and breakfast'!AC22</f>
        <v>46700</v>
      </c>
      <c r="AD22" s="205">
        <f>'C завтраками| Bed and breakfast'!AD22</f>
        <v>43700</v>
      </c>
      <c r="AE22" s="205">
        <f>'C завтраками| Bed and breakfast'!AE22</f>
        <v>37100</v>
      </c>
      <c r="AF22" s="205">
        <f>'C завтраками| Bed and breakfast'!AF22</f>
        <v>38100</v>
      </c>
      <c r="AG22" s="205">
        <f>'C завтраками| Bed and breakfast'!AG22</f>
        <v>37100</v>
      </c>
      <c r="AH22" s="205">
        <f>'C завтраками| Bed and breakfast'!AH22</f>
        <v>37100</v>
      </c>
      <c r="AI22" s="205">
        <f>'C завтраками| Bed and breakfast'!AI22</f>
        <v>39100</v>
      </c>
      <c r="AJ22" s="205">
        <f>'C завтраками| Bed and breakfast'!AJ22</f>
        <v>39100</v>
      </c>
      <c r="AK22" s="205">
        <f>'C завтраками| Bed and breakfast'!AK22</f>
        <v>41100</v>
      </c>
      <c r="AL22" s="205">
        <f>'C завтраками| Bed and breakfast'!AL22</f>
        <v>41100</v>
      </c>
      <c r="AM22" s="205">
        <f>'C завтраками| Bed and breakfast'!AM22</f>
        <v>42100</v>
      </c>
      <c r="AN22" s="205">
        <f>'C завтраками| Bed and breakfast'!AN22</f>
        <v>42100</v>
      </c>
      <c r="AO22" s="205">
        <f>'C завтраками| Bed and breakfast'!AO22</f>
        <v>42100</v>
      </c>
      <c r="AP22" s="205">
        <f>'C завтраками| Bed and breakfast'!AP22</f>
        <v>47300</v>
      </c>
      <c r="AQ22" s="205">
        <f>'C завтраками| Bed and breakfast'!AQ22</f>
        <v>47300</v>
      </c>
      <c r="AR22" s="205">
        <f>'C завтраками| Bed and breakfast'!AR22</f>
        <v>47300</v>
      </c>
      <c r="AS22" s="205">
        <f>'C завтраками| Bed and breakfast'!AS22</f>
        <v>42100</v>
      </c>
      <c r="AT22" s="205">
        <f>'C завтраками| Bed and breakfast'!AT22</f>
        <v>41100</v>
      </c>
      <c r="AU22" s="205">
        <f>'C завтраками| Bed and breakfast'!AU22</f>
        <v>37100</v>
      </c>
      <c r="AV22" s="205">
        <f>'C завтраками| Bed and breakfast'!AV22</f>
        <v>39100</v>
      </c>
      <c r="AW22" s="205">
        <f>'C завтраками| Bed and breakfast'!AW22</f>
        <v>38100</v>
      </c>
      <c r="AX22" s="13">
        <f>'C завтраками| Bed and breakfast'!AX22</f>
        <v>29800</v>
      </c>
      <c r="AY22" s="13">
        <f>'C завтраками| Bed and breakfast'!AY22</f>
        <v>30800</v>
      </c>
      <c r="AZ22" s="13">
        <f>'C завтраками| Bed and breakfast'!AZ22</f>
        <v>29800</v>
      </c>
      <c r="BA22" s="13">
        <f>'C завтраками| Bed and breakfast'!BA22</f>
        <v>30800</v>
      </c>
      <c r="BB22" s="13">
        <f>'C завтраками| Bed and breakfast'!BB22</f>
        <v>29300</v>
      </c>
      <c r="BC22" s="13">
        <f>'C завтраками| Bed and breakfast'!BC22</f>
        <v>30300</v>
      </c>
      <c r="BD22" s="13">
        <f>'C завтраками| Bed and breakfast'!BD22</f>
        <v>29300</v>
      </c>
    </row>
    <row r="23" spans="1:56" s="15"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1:56" x14ac:dyDescent="0.25">
      <c r="A26" s="259" t="s">
        <v>59</v>
      </c>
      <c r="B26" s="195">
        <f t="shared" ref="B26" si="0">B4</f>
        <v>45588</v>
      </c>
      <c r="C26" s="195">
        <f t="shared" ref="C26:BD26" si="1">C4</f>
        <v>45589</v>
      </c>
      <c r="D26" s="195">
        <f t="shared" si="1"/>
        <v>45591</v>
      </c>
      <c r="E26" s="195">
        <f t="shared" si="1"/>
        <v>45592</v>
      </c>
      <c r="F26" s="195">
        <f t="shared" si="1"/>
        <v>45595</v>
      </c>
      <c r="G26" s="195">
        <f t="shared" si="1"/>
        <v>45596</v>
      </c>
      <c r="H26" s="195">
        <f t="shared" si="1"/>
        <v>45597</v>
      </c>
      <c r="I26" s="113">
        <f t="shared" si="1"/>
        <v>45599</v>
      </c>
      <c r="J26" s="113">
        <f t="shared" si="1"/>
        <v>45600</v>
      </c>
      <c r="K26" s="195">
        <f t="shared" si="1"/>
        <v>45601</v>
      </c>
      <c r="L26" s="113">
        <f t="shared" si="1"/>
        <v>45604</v>
      </c>
      <c r="M26" s="195">
        <f t="shared" si="1"/>
        <v>45616</v>
      </c>
      <c r="N26" s="113">
        <f t="shared" si="1"/>
        <v>45618</v>
      </c>
      <c r="O26" s="113">
        <f t="shared" si="1"/>
        <v>45627</v>
      </c>
      <c r="P26" s="113">
        <f t="shared" si="1"/>
        <v>45632</v>
      </c>
      <c r="Q26" s="195">
        <f t="shared" si="1"/>
        <v>45636</v>
      </c>
      <c r="R26" s="113">
        <f t="shared" si="1"/>
        <v>45639</v>
      </c>
      <c r="S26" s="113">
        <f t="shared" si="1"/>
        <v>45641</v>
      </c>
      <c r="T26" s="113">
        <f t="shared" si="1"/>
        <v>45646</v>
      </c>
      <c r="U26" s="113">
        <f t="shared" si="1"/>
        <v>45648</v>
      </c>
      <c r="V26" s="113">
        <f t="shared" si="1"/>
        <v>45652</v>
      </c>
      <c r="W26" s="195">
        <f t="shared" si="1"/>
        <v>45653</v>
      </c>
      <c r="X26" s="195">
        <f t="shared" si="1"/>
        <v>45655</v>
      </c>
      <c r="Y26" s="195">
        <f t="shared" si="1"/>
        <v>45656</v>
      </c>
      <c r="Z26" s="195">
        <f t="shared" si="1"/>
        <v>45657</v>
      </c>
      <c r="AA26" s="195">
        <f t="shared" si="1"/>
        <v>45658</v>
      </c>
      <c r="AB26" s="195">
        <f t="shared" si="1"/>
        <v>45662</v>
      </c>
      <c r="AC26" s="195">
        <f t="shared" si="1"/>
        <v>45664</v>
      </c>
      <c r="AD26" s="195">
        <f t="shared" si="1"/>
        <v>45665</v>
      </c>
      <c r="AE26" s="195">
        <f t="shared" si="1"/>
        <v>45666</v>
      </c>
      <c r="AF26" s="195">
        <f t="shared" si="1"/>
        <v>45667</v>
      </c>
      <c r="AG26" s="195">
        <f t="shared" si="1"/>
        <v>45669</v>
      </c>
      <c r="AH26" s="195">
        <f t="shared" si="1"/>
        <v>45670</v>
      </c>
      <c r="AI26" s="195">
        <f t="shared" si="1"/>
        <v>45674</v>
      </c>
      <c r="AJ26" s="195">
        <f t="shared" si="1"/>
        <v>45676</v>
      </c>
      <c r="AK26" s="195">
        <f t="shared" si="1"/>
        <v>45681</v>
      </c>
      <c r="AL26" s="195">
        <f t="shared" si="1"/>
        <v>45683</v>
      </c>
      <c r="AM26" s="195">
        <f t="shared" si="1"/>
        <v>45688</v>
      </c>
      <c r="AN26" s="195">
        <f t="shared" si="1"/>
        <v>45695</v>
      </c>
      <c r="AO26" s="195">
        <f t="shared" si="1"/>
        <v>45697</v>
      </c>
      <c r="AP26" s="195">
        <f t="shared" si="1"/>
        <v>45702</v>
      </c>
      <c r="AQ26" s="195">
        <f t="shared" si="1"/>
        <v>45704</v>
      </c>
      <c r="AR26" s="195">
        <f t="shared" si="1"/>
        <v>45709</v>
      </c>
      <c r="AS26" s="195">
        <f t="shared" si="1"/>
        <v>45712</v>
      </c>
      <c r="AT26" s="195">
        <f t="shared" si="1"/>
        <v>45717</v>
      </c>
      <c r="AU26" s="195">
        <f t="shared" si="1"/>
        <v>45718</v>
      </c>
      <c r="AV26" s="195">
        <f t="shared" si="1"/>
        <v>45723</v>
      </c>
      <c r="AW26" s="195">
        <f t="shared" si="1"/>
        <v>45726</v>
      </c>
      <c r="AX26" s="113">
        <f t="shared" si="1"/>
        <v>45727</v>
      </c>
      <c r="AY26" s="113">
        <f t="shared" si="1"/>
        <v>45730</v>
      </c>
      <c r="AZ26" s="113">
        <f t="shared" si="1"/>
        <v>45732</v>
      </c>
      <c r="BA26" s="113">
        <f t="shared" si="1"/>
        <v>45737</v>
      </c>
      <c r="BB26" s="113">
        <f t="shared" si="1"/>
        <v>45739</v>
      </c>
      <c r="BC26" s="113">
        <f t="shared" si="1"/>
        <v>45744</v>
      </c>
      <c r="BD26" s="113">
        <f t="shared" si="1"/>
        <v>45746</v>
      </c>
    </row>
    <row r="27" spans="1:56" ht="21.75" customHeight="1" x14ac:dyDescent="0.25">
      <c r="A27" s="259"/>
      <c r="B27" s="195">
        <f t="shared" ref="B27" si="2">B5</f>
        <v>45588</v>
      </c>
      <c r="C27" s="195">
        <f t="shared" ref="C27:BD27" si="3">C5</f>
        <v>45590</v>
      </c>
      <c r="D27" s="195">
        <f t="shared" si="3"/>
        <v>45591</v>
      </c>
      <c r="E27" s="195">
        <f t="shared" si="3"/>
        <v>45594</v>
      </c>
      <c r="F27" s="195">
        <f t="shared" si="3"/>
        <v>45595</v>
      </c>
      <c r="G27" s="195">
        <f t="shared" si="3"/>
        <v>45596</v>
      </c>
      <c r="H27" s="195">
        <f t="shared" si="3"/>
        <v>45598</v>
      </c>
      <c r="I27" s="113">
        <f t="shared" si="3"/>
        <v>45599</v>
      </c>
      <c r="J27" s="113">
        <f t="shared" si="3"/>
        <v>45600</v>
      </c>
      <c r="K27" s="195">
        <f t="shared" si="3"/>
        <v>45603</v>
      </c>
      <c r="L27" s="113">
        <f t="shared" si="3"/>
        <v>45615</v>
      </c>
      <c r="M27" s="195">
        <f t="shared" si="3"/>
        <v>45617</v>
      </c>
      <c r="N27" s="113">
        <f t="shared" si="3"/>
        <v>45626</v>
      </c>
      <c r="O27" s="113">
        <f t="shared" si="3"/>
        <v>45631</v>
      </c>
      <c r="P27" s="113">
        <f t="shared" si="3"/>
        <v>45635</v>
      </c>
      <c r="Q27" s="195">
        <f t="shared" si="3"/>
        <v>45638</v>
      </c>
      <c r="R27" s="113">
        <f t="shared" si="3"/>
        <v>45640</v>
      </c>
      <c r="S27" s="113">
        <f t="shared" si="3"/>
        <v>45645</v>
      </c>
      <c r="T27" s="113">
        <f t="shared" si="3"/>
        <v>45647</v>
      </c>
      <c r="U27" s="113">
        <f t="shared" si="3"/>
        <v>45651</v>
      </c>
      <c r="V27" s="113">
        <f t="shared" si="3"/>
        <v>45652</v>
      </c>
      <c r="W27" s="195">
        <f t="shared" si="3"/>
        <v>45654</v>
      </c>
      <c r="X27" s="195">
        <f t="shared" si="3"/>
        <v>45655</v>
      </c>
      <c r="Y27" s="195">
        <f t="shared" si="3"/>
        <v>45656</v>
      </c>
      <c r="Z27" s="195">
        <f t="shared" si="3"/>
        <v>45657</v>
      </c>
      <c r="AA27" s="195">
        <f t="shared" si="3"/>
        <v>45661</v>
      </c>
      <c r="AB27" s="195">
        <f t="shared" si="3"/>
        <v>45663</v>
      </c>
      <c r="AC27" s="195">
        <f t="shared" si="3"/>
        <v>45664</v>
      </c>
      <c r="AD27" s="195">
        <f t="shared" si="3"/>
        <v>45665</v>
      </c>
      <c r="AE27" s="195">
        <f t="shared" si="3"/>
        <v>45666</v>
      </c>
      <c r="AF27" s="195">
        <f t="shared" si="3"/>
        <v>45668</v>
      </c>
      <c r="AG27" s="195">
        <f t="shared" si="3"/>
        <v>45669</v>
      </c>
      <c r="AH27" s="195">
        <f t="shared" si="3"/>
        <v>45673</v>
      </c>
      <c r="AI27" s="195">
        <f t="shared" si="3"/>
        <v>45675</v>
      </c>
      <c r="AJ27" s="195">
        <f t="shared" si="3"/>
        <v>45680</v>
      </c>
      <c r="AK27" s="195">
        <f t="shared" si="3"/>
        <v>45682</v>
      </c>
      <c r="AL27" s="195">
        <f t="shared" si="3"/>
        <v>45687</v>
      </c>
      <c r="AM27" s="195">
        <f t="shared" si="3"/>
        <v>45694</v>
      </c>
      <c r="AN27" s="195">
        <f t="shared" si="3"/>
        <v>45696</v>
      </c>
      <c r="AO27" s="195">
        <f t="shared" si="3"/>
        <v>45701</v>
      </c>
      <c r="AP27" s="195">
        <f t="shared" si="3"/>
        <v>45703</v>
      </c>
      <c r="AQ27" s="195">
        <f t="shared" si="3"/>
        <v>45708</v>
      </c>
      <c r="AR27" s="195">
        <f t="shared" si="3"/>
        <v>45711</v>
      </c>
      <c r="AS27" s="195">
        <f t="shared" si="3"/>
        <v>45716</v>
      </c>
      <c r="AT27" s="195">
        <f t="shared" si="3"/>
        <v>45717</v>
      </c>
      <c r="AU27" s="195">
        <f t="shared" si="3"/>
        <v>45722</v>
      </c>
      <c r="AV27" s="195">
        <f t="shared" si="3"/>
        <v>45725</v>
      </c>
      <c r="AW27" s="195">
        <f t="shared" si="3"/>
        <v>45726</v>
      </c>
      <c r="AX27" s="113">
        <f t="shared" si="3"/>
        <v>45729</v>
      </c>
      <c r="AY27" s="113">
        <f t="shared" si="3"/>
        <v>45731</v>
      </c>
      <c r="AZ27" s="113">
        <f t="shared" si="3"/>
        <v>45736</v>
      </c>
      <c r="BA27" s="113">
        <f t="shared" si="3"/>
        <v>45738</v>
      </c>
      <c r="BB27" s="113">
        <f t="shared" si="3"/>
        <v>45743</v>
      </c>
      <c r="BC27" s="113">
        <f t="shared" si="3"/>
        <v>45745</v>
      </c>
      <c r="BD27" s="113">
        <f t="shared" si="3"/>
        <v>45747</v>
      </c>
    </row>
    <row r="28" spans="1:56" s="15" customFormat="1" ht="12" customHeight="1" x14ac:dyDescent="0.2">
      <c r="A28" s="13" t="s">
        <v>220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row>
    <row r="29" spans="1:56" s="15" customFormat="1" ht="12" customHeight="1" x14ac:dyDescent="0.2">
      <c r="A29" s="4">
        <v>1</v>
      </c>
      <c r="B29" s="13">
        <f t="shared" ref="B29" si="4">B7*0.85</f>
        <v>8585</v>
      </c>
      <c r="C29" s="13">
        <f t="shared" ref="C29:BD29" si="5">C7*0.85</f>
        <v>9350</v>
      </c>
      <c r="D29" s="13">
        <f t="shared" si="5"/>
        <v>12325</v>
      </c>
      <c r="E29" s="13">
        <f t="shared" si="5"/>
        <v>9350</v>
      </c>
      <c r="F29" s="13">
        <f t="shared" si="5"/>
        <v>11050</v>
      </c>
      <c r="G29" s="13">
        <f t="shared" si="5"/>
        <v>12325</v>
      </c>
      <c r="H29" s="13">
        <f t="shared" si="5"/>
        <v>7820</v>
      </c>
      <c r="I29" s="13">
        <f t="shared" si="5"/>
        <v>6545</v>
      </c>
      <c r="J29" s="13">
        <f t="shared" si="5"/>
        <v>5865</v>
      </c>
      <c r="K29" s="13">
        <f t="shared" si="5"/>
        <v>5355</v>
      </c>
      <c r="L29" s="13">
        <f t="shared" si="5"/>
        <v>5185</v>
      </c>
      <c r="M29" s="13">
        <f t="shared" si="5"/>
        <v>5355</v>
      </c>
      <c r="N29" s="13">
        <f t="shared" si="5"/>
        <v>5185</v>
      </c>
      <c r="O29" s="13">
        <f t="shared" si="5"/>
        <v>5185</v>
      </c>
      <c r="P29" s="13">
        <f t="shared" si="5"/>
        <v>5355</v>
      </c>
      <c r="Q29" s="13">
        <f t="shared" si="5"/>
        <v>5525</v>
      </c>
      <c r="R29" s="13">
        <f t="shared" si="5"/>
        <v>5355</v>
      </c>
      <c r="S29" s="13">
        <f t="shared" si="5"/>
        <v>5865</v>
      </c>
      <c r="T29" s="13">
        <f t="shared" si="5"/>
        <v>8585</v>
      </c>
      <c r="U29" s="13">
        <f t="shared" si="5"/>
        <v>7820</v>
      </c>
      <c r="V29" s="13">
        <f t="shared" si="5"/>
        <v>9350</v>
      </c>
      <c r="W29" s="205">
        <f t="shared" si="5"/>
        <v>12325</v>
      </c>
      <c r="X29" s="13">
        <f t="shared" si="5"/>
        <v>19550</v>
      </c>
      <c r="Y29" s="13">
        <f t="shared" si="5"/>
        <v>21250</v>
      </c>
      <c r="Z29" s="205">
        <f t="shared" si="5"/>
        <v>29750</v>
      </c>
      <c r="AA29" s="13">
        <f t="shared" si="5"/>
        <v>29750</v>
      </c>
      <c r="AB29" s="205">
        <f t="shared" si="5"/>
        <v>25925</v>
      </c>
      <c r="AC29" s="13">
        <f t="shared" si="5"/>
        <v>19550</v>
      </c>
      <c r="AD29" s="13">
        <f t="shared" si="5"/>
        <v>17000</v>
      </c>
      <c r="AE29" s="13">
        <f t="shared" si="5"/>
        <v>11900</v>
      </c>
      <c r="AF29" s="13">
        <f t="shared" si="5"/>
        <v>12750</v>
      </c>
      <c r="AG29" s="13">
        <f t="shared" si="5"/>
        <v>11900</v>
      </c>
      <c r="AH29" s="13">
        <f t="shared" si="5"/>
        <v>11900</v>
      </c>
      <c r="AI29" s="13">
        <f t="shared" si="5"/>
        <v>13600</v>
      </c>
      <c r="AJ29" s="205">
        <f t="shared" si="5"/>
        <v>13600</v>
      </c>
      <c r="AK29" s="13">
        <f t="shared" si="5"/>
        <v>15300</v>
      </c>
      <c r="AL29" s="13">
        <f t="shared" si="5"/>
        <v>15300</v>
      </c>
      <c r="AM29" s="205">
        <f t="shared" si="5"/>
        <v>16150</v>
      </c>
      <c r="AN29" s="13">
        <f t="shared" si="5"/>
        <v>16150</v>
      </c>
      <c r="AO29" s="205">
        <f t="shared" si="5"/>
        <v>16150</v>
      </c>
      <c r="AP29" s="205">
        <f t="shared" si="5"/>
        <v>20570</v>
      </c>
      <c r="AQ29" s="205">
        <f t="shared" si="5"/>
        <v>20570</v>
      </c>
      <c r="AR29" s="13">
        <f t="shared" si="5"/>
        <v>20570</v>
      </c>
      <c r="AS29" s="205">
        <f t="shared" si="5"/>
        <v>16150</v>
      </c>
      <c r="AT29" s="13">
        <f t="shared" si="5"/>
        <v>15300</v>
      </c>
      <c r="AU29" s="13">
        <f t="shared" si="5"/>
        <v>11900</v>
      </c>
      <c r="AV29" s="13">
        <f t="shared" si="5"/>
        <v>13600</v>
      </c>
      <c r="AW29" s="13">
        <f t="shared" si="5"/>
        <v>12750</v>
      </c>
      <c r="AX29" s="13">
        <f t="shared" si="5"/>
        <v>8245</v>
      </c>
      <c r="AY29" s="13">
        <f t="shared" si="5"/>
        <v>9095</v>
      </c>
      <c r="AZ29" s="13">
        <f t="shared" si="5"/>
        <v>8245</v>
      </c>
      <c r="BA29" s="13">
        <f t="shared" si="5"/>
        <v>9095</v>
      </c>
      <c r="BB29" s="13">
        <f t="shared" si="5"/>
        <v>7820</v>
      </c>
      <c r="BC29" s="13">
        <f t="shared" si="5"/>
        <v>8670</v>
      </c>
      <c r="BD29" s="13">
        <f t="shared" si="5"/>
        <v>7820</v>
      </c>
    </row>
    <row r="30" spans="1:56" s="15" customFormat="1" ht="12" customHeight="1" x14ac:dyDescent="0.2">
      <c r="A30" s="4">
        <v>2</v>
      </c>
      <c r="B30" s="13">
        <f t="shared" ref="B30" si="6">B8*0.85</f>
        <v>9690</v>
      </c>
      <c r="C30" s="13">
        <f t="shared" ref="C30:BD30" si="7">C8*0.85</f>
        <v>10455</v>
      </c>
      <c r="D30" s="13">
        <f t="shared" si="7"/>
        <v>13430</v>
      </c>
      <c r="E30" s="13">
        <f t="shared" si="7"/>
        <v>10455</v>
      </c>
      <c r="F30" s="13">
        <f t="shared" si="7"/>
        <v>12155</v>
      </c>
      <c r="G30" s="13">
        <f t="shared" si="7"/>
        <v>13430</v>
      </c>
      <c r="H30" s="13">
        <f t="shared" si="7"/>
        <v>8925</v>
      </c>
      <c r="I30" s="13">
        <f t="shared" si="7"/>
        <v>7650</v>
      </c>
      <c r="J30" s="13">
        <f t="shared" si="7"/>
        <v>6970</v>
      </c>
      <c r="K30" s="13">
        <f t="shared" si="7"/>
        <v>6460</v>
      </c>
      <c r="L30" s="13">
        <f t="shared" si="7"/>
        <v>6290</v>
      </c>
      <c r="M30" s="13">
        <f t="shared" si="7"/>
        <v>6460</v>
      </c>
      <c r="N30" s="13">
        <f t="shared" si="7"/>
        <v>6290</v>
      </c>
      <c r="O30" s="13">
        <f t="shared" si="7"/>
        <v>6290</v>
      </c>
      <c r="P30" s="13">
        <f t="shared" si="7"/>
        <v>6460</v>
      </c>
      <c r="Q30" s="13">
        <f t="shared" si="7"/>
        <v>6630</v>
      </c>
      <c r="R30" s="13">
        <f t="shared" si="7"/>
        <v>6460</v>
      </c>
      <c r="S30" s="13">
        <f t="shared" si="7"/>
        <v>6970</v>
      </c>
      <c r="T30" s="13">
        <f t="shared" si="7"/>
        <v>9690</v>
      </c>
      <c r="U30" s="13">
        <f t="shared" si="7"/>
        <v>8925</v>
      </c>
      <c r="V30" s="13">
        <f t="shared" si="7"/>
        <v>10455</v>
      </c>
      <c r="W30" s="205">
        <f t="shared" si="7"/>
        <v>13430</v>
      </c>
      <c r="X30" s="13">
        <f t="shared" si="7"/>
        <v>21165</v>
      </c>
      <c r="Y30" s="13">
        <f t="shared" si="7"/>
        <v>22865</v>
      </c>
      <c r="Z30" s="205">
        <f t="shared" si="7"/>
        <v>31365</v>
      </c>
      <c r="AA30" s="13">
        <f t="shared" si="7"/>
        <v>31365</v>
      </c>
      <c r="AB30" s="205">
        <f t="shared" si="7"/>
        <v>27540</v>
      </c>
      <c r="AC30" s="13">
        <f t="shared" si="7"/>
        <v>21165</v>
      </c>
      <c r="AD30" s="13">
        <f t="shared" si="7"/>
        <v>18615</v>
      </c>
      <c r="AE30" s="13">
        <f t="shared" si="7"/>
        <v>13345</v>
      </c>
      <c r="AF30" s="13">
        <f t="shared" si="7"/>
        <v>14195</v>
      </c>
      <c r="AG30" s="13">
        <f t="shared" si="7"/>
        <v>13345</v>
      </c>
      <c r="AH30" s="13">
        <f t="shared" si="7"/>
        <v>13345</v>
      </c>
      <c r="AI30" s="13">
        <f t="shared" si="7"/>
        <v>15045</v>
      </c>
      <c r="AJ30" s="205">
        <f t="shared" si="7"/>
        <v>15045</v>
      </c>
      <c r="AK30" s="13">
        <f t="shared" si="7"/>
        <v>16745</v>
      </c>
      <c r="AL30" s="13">
        <f t="shared" si="7"/>
        <v>16745</v>
      </c>
      <c r="AM30" s="205">
        <f t="shared" si="7"/>
        <v>17595</v>
      </c>
      <c r="AN30" s="13">
        <f t="shared" si="7"/>
        <v>17595</v>
      </c>
      <c r="AO30" s="205">
        <f t="shared" si="7"/>
        <v>17595</v>
      </c>
      <c r="AP30" s="205">
        <f t="shared" si="7"/>
        <v>22015</v>
      </c>
      <c r="AQ30" s="205">
        <f t="shared" si="7"/>
        <v>22015</v>
      </c>
      <c r="AR30" s="13">
        <f t="shared" si="7"/>
        <v>22015</v>
      </c>
      <c r="AS30" s="205">
        <f t="shared" si="7"/>
        <v>17595</v>
      </c>
      <c r="AT30" s="13">
        <f t="shared" si="7"/>
        <v>16745</v>
      </c>
      <c r="AU30" s="13">
        <f t="shared" si="7"/>
        <v>13345</v>
      </c>
      <c r="AV30" s="13">
        <f t="shared" si="7"/>
        <v>15045</v>
      </c>
      <c r="AW30" s="13">
        <f t="shared" si="7"/>
        <v>14195</v>
      </c>
      <c r="AX30" s="13">
        <f t="shared" si="7"/>
        <v>9690</v>
      </c>
      <c r="AY30" s="13">
        <f t="shared" si="7"/>
        <v>10540</v>
      </c>
      <c r="AZ30" s="13">
        <f t="shared" si="7"/>
        <v>9690</v>
      </c>
      <c r="BA30" s="13">
        <f t="shared" si="7"/>
        <v>10540</v>
      </c>
      <c r="BB30" s="13">
        <f t="shared" si="7"/>
        <v>9265</v>
      </c>
      <c r="BC30" s="13">
        <f t="shared" si="7"/>
        <v>10115</v>
      </c>
      <c r="BD30" s="13">
        <f t="shared" si="7"/>
        <v>9265</v>
      </c>
    </row>
    <row r="31" spans="1:56" s="15"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5" customFormat="1" ht="12" customHeight="1" x14ac:dyDescent="0.2">
      <c r="A32" s="4">
        <v>1</v>
      </c>
      <c r="B32" s="13">
        <f t="shared" ref="B32" si="8">B10*0.85</f>
        <v>9860</v>
      </c>
      <c r="C32" s="13">
        <f t="shared" ref="C32:BD32" si="9">C10*0.85</f>
        <v>10625</v>
      </c>
      <c r="D32" s="13">
        <f t="shared" si="9"/>
        <v>13600</v>
      </c>
      <c r="E32" s="13">
        <f t="shared" si="9"/>
        <v>10625</v>
      </c>
      <c r="F32" s="13">
        <f t="shared" si="9"/>
        <v>12325</v>
      </c>
      <c r="G32" s="13">
        <f t="shared" si="9"/>
        <v>13600</v>
      </c>
      <c r="H32" s="13">
        <f t="shared" si="9"/>
        <v>9095</v>
      </c>
      <c r="I32" s="13">
        <f t="shared" si="9"/>
        <v>7820</v>
      </c>
      <c r="J32" s="13">
        <f t="shared" si="9"/>
        <v>7140</v>
      </c>
      <c r="K32" s="13">
        <f t="shared" si="9"/>
        <v>6630</v>
      </c>
      <c r="L32" s="13">
        <f t="shared" si="9"/>
        <v>6460</v>
      </c>
      <c r="M32" s="13">
        <f t="shared" si="9"/>
        <v>6630</v>
      </c>
      <c r="N32" s="13">
        <f t="shared" si="9"/>
        <v>6460</v>
      </c>
      <c r="O32" s="13">
        <f t="shared" si="9"/>
        <v>6460</v>
      </c>
      <c r="P32" s="13">
        <f t="shared" si="9"/>
        <v>6630</v>
      </c>
      <c r="Q32" s="13">
        <f t="shared" si="9"/>
        <v>6800</v>
      </c>
      <c r="R32" s="13">
        <f t="shared" si="9"/>
        <v>6630</v>
      </c>
      <c r="S32" s="13">
        <f t="shared" si="9"/>
        <v>7140</v>
      </c>
      <c r="T32" s="13">
        <f t="shared" si="9"/>
        <v>9860</v>
      </c>
      <c r="U32" s="13">
        <f t="shared" si="9"/>
        <v>9095</v>
      </c>
      <c r="V32" s="13">
        <f t="shared" si="9"/>
        <v>10625</v>
      </c>
      <c r="W32" s="205">
        <f t="shared" si="9"/>
        <v>13600</v>
      </c>
      <c r="X32" s="13">
        <f t="shared" si="9"/>
        <v>21675</v>
      </c>
      <c r="Y32" s="13">
        <f t="shared" si="9"/>
        <v>23375</v>
      </c>
      <c r="Z32" s="205">
        <f t="shared" si="9"/>
        <v>31875</v>
      </c>
      <c r="AA32" s="13">
        <f t="shared" si="9"/>
        <v>31875</v>
      </c>
      <c r="AB32" s="205">
        <f t="shared" si="9"/>
        <v>28050</v>
      </c>
      <c r="AC32" s="13">
        <f t="shared" si="9"/>
        <v>21675</v>
      </c>
      <c r="AD32" s="13">
        <f t="shared" si="9"/>
        <v>19125</v>
      </c>
      <c r="AE32" s="13">
        <f t="shared" si="9"/>
        <v>14025</v>
      </c>
      <c r="AF32" s="13">
        <f t="shared" si="9"/>
        <v>14875</v>
      </c>
      <c r="AG32" s="13">
        <f t="shared" si="9"/>
        <v>14025</v>
      </c>
      <c r="AH32" s="13">
        <f t="shared" si="9"/>
        <v>14025</v>
      </c>
      <c r="AI32" s="13">
        <f t="shared" si="9"/>
        <v>15725</v>
      </c>
      <c r="AJ32" s="205">
        <f t="shared" si="9"/>
        <v>15725</v>
      </c>
      <c r="AK32" s="13">
        <f t="shared" si="9"/>
        <v>17425</v>
      </c>
      <c r="AL32" s="13">
        <f t="shared" si="9"/>
        <v>17425</v>
      </c>
      <c r="AM32" s="205">
        <f t="shared" si="9"/>
        <v>18275</v>
      </c>
      <c r="AN32" s="13">
        <f t="shared" si="9"/>
        <v>18275</v>
      </c>
      <c r="AO32" s="205">
        <f t="shared" si="9"/>
        <v>18275</v>
      </c>
      <c r="AP32" s="205">
        <f t="shared" si="9"/>
        <v>22695</v>
      </c>
      <c r="AQ32" s="205">
        <f t="shared" si="9"/>
        <v>22695</v>
      </c>
      <c r="AR32" s="13">
        <f t="shared" si="9"/>
        <v>22695</v>
      </c>
      <c r="AS32" s="205">
        <f t="shared" si="9"/>
        <v>18275</v>
      </c>
      <c r="AT32" s="13">
        <f t="shared" si="9"/>
        <v>17425</v>
      </c>
      <c r="AU32" s="13">
        <f t="shared" si="9"/>
        <v>14025</v>
      </c>
      <c r="AV32" s="13">
        <f t="shared" si="9"/>
        <v>15725</v>
      </c>
      <c r="AW32" s="13">
        <f t="shared" si="9"/>
        <v>14875</v>
      </c>
      <c r="AX32" s="13">
        <f t="shared" si="9"/>
        <v>9690</v>
      </c>
      <c r="AY32" s="13">
        <f t="shared" si="9"/>
        <v>10540</v>
      </c>
      <c r="AZ32" s="13">
        <f t="shared" si="9"/>
        <v>9690</v>
      </c>
      <c r="BA32" s="13">
        <f t="shared" si="9"/>
        <v>10540</v>
      </c>
      <c r="BB32" s="13">
        <f t="shared" si="9"/>
        <v>9265</v>
      </c>
      <c r="BC32" s="13">
        <f t="shared" si="9"/>
        <v>10115</v>
      </c>
      <c r="BD32" s="13">
        <f t="shared" si="9"/>
        <v>9265</v>
      </c>
    </row>
    <row r="33" spans="1:56" s="15" customFormat="1" ht="12" customHeight="1" x14ac:dyDescent="0.2">
      <c r="A33" s="4">
        <v>2</v>
      </c>
      <c r="B33" s="13">
        <f t="shared" ref="B33" si="10">B11*0.85</f>
        <v>10965</v>
      </c>
      <c r="C33" s="13">
        <f t="shared" ref="C33:BD33" si="11">C11*0.85</f>
        <v>11730</v>
      </c>
      <c r="D33" s="13">
        <f t="shared" si="11"/>
        <v>14705</v>
      </c>
      <c r="E33" s="13">
        <f t="shared" si="11"/>
        <v>11730</v>
      </c>
      <c r="F33" s="13">
        <f t="shared" si="11"/>
        <v>13430</v>
      </c>
      <c r="G33" s="13">
        <f t="shared" si="11"/>
        <v>14705</v>
      </c>
      <c r="H33" s="13">
        <f t="shared" si="11"/>
        <v>10200</v>
      </c>
      <c r="I33" s="13">
        <f t="shared" si="11"/>
        <v>8925</v>
      </c>
      <c r="J33" s="13">
        <f t="shared" si="11"/>
        <v>8245</v>
      </c>
      <c r="K33" s="13">
        <f t="shared" si="11"/>
        <v>7735</v>
      </c>
      <c r="L33" s="13">
        <f t="shared" si="11"/>
        <v>7565</v>
      </c>
      <c r="M33" s="13">
        <f t="shared" si="11"/>
        <v>7735</v>
      </c>
      <c r="N33" s="13">
        <f t="shared" si="11"/>
        <v>7565</v>
      </c>
      <c r="O33" s="13">
        <f t="shared" si="11"/>
        <v>7565</v>
      </c>
      <c r="P33" s="13">
        <f t="shared" si="11"/>
        <v>7735</v>
      </c>
      <c r="Q33" s="13">
        <f t="shared" si="11"/>
        <v>7905</v>
      </c>
      <c r="R33" s="13">
        <f t="shared" si="11"/>
        <v>7735</v>
      </c>
      <c r="S33" s="13">
        <f t="shared" si="11"/>
        <v>8245</v>
      </c>
      <c r="T33" s="13">
        <f t="shared" si="11"/>
        <v>10965</v>
      </c>
      <c r="U33" s="13">
        <f t="shared" si="11"/>
        <v>10200</v>
      </c>
      <c r="V33" s="13">
        <f t="shared" si="11"/>
        <v>11730</v>
      </c>
      <c r="W33" s="205">
        <f t="shared" si="11"/>
        <v>14705</v>
      </c>
      <c r="X33" s="13">
        <f t="shared" si="11"/>
        <v>23290</v>
      </c>
      <c r="Y33" s="13">
        <f t="shared" si="11"/>
        <v>24990</v>
      </c>
      <c r="Z33" s="205">
        <f t="shared" si="11"/>
        <v>33490</v>
      </c>
      <c r="AA33" s="13">
        <f t="shared" si="11"/>
        <v>33490</v>
      </c>
      <c r="AB33" s="205">
        <f t="shared" si="11"/>
        <v>29665</v>
      </c>
      <c r="AC33" s="13">
        <f t="shared" si="11"/>
        <v>23290</v>
      </c>
      <c r="AD33" s="13">
        <f t="shared" si="11"/>
        <v>20740</v>
      </c>
      <c r="AE33" s="13">
        <f t="shared" si="11"/>
        <v>15470</v>
      </c>
      <c r="AF33" s="13">
        <f t="shared" si="11"/>
        <v>16320</v>
      </c>
      <c r="AG33" s="13">
        <f t="shared" si="11"/>
        <v>15470</v>
      </c>
      <c r="AH33" s="13">
        <f t="shared" si="11"/>
        <v>15470</v>
      </c>
      <c r="AI33" s="13">
        <f t="shared" si="11"/>
        <v>17170</v>
      </c>
      <c r="AJ33" s="205">
        <f t="shared" si="11"/>
        <v>17170</v>
      </c>
      <c r="AK33" s="13">
        <f t="shared" si="11"/>
        <v>18870</v>
      </c>
      <c r="AL33" s="13">
        <f t="shared" si="11"/>
        <v>18870</v>
      </c>
      <c r="AM33" s="205">
        <f t="shared" si="11"/>
        <v>19720</v>
      </c>
      <c r="AN33" s="13">
        <f t="shared" si="11"/>
        <v>19720</v>
      </c>
      <c r="AO33" s="205">
        <f t="shared" si="11"/>
        <v>19720</v>
      </c>
      <c r="AP33" s="205">
        <f t="shared" si="11"/>
        <v>24140</v>
      </c>
      <c r="AQ33" s="205">
        <f t="shared" si="11"/>
        <v>24140</v>
      </c>
      <c r="AR33" s="13">
        <f t="shared" si="11"/>
        <v>24140</v>
      </c>
      <c r="AS33" s="205">
        <f t="shared" si="11"/>
        <v>19720</v>
      </c>
      <c r="AT33" s="13">
        <f t="shared" si="11"/>
        <v>18870</v>
      </c>
      <c r="AU33" s="13">
        <f t="shared" si="11"/>
        <v>15470</v>
      </c>
      <c r="AV33" s="13">
        <f t="shared" si="11"/>
        <v>17170</v>
      </c>
      <c r="AW33" s="13">
        <f t="shared" si="11"/>
        <v>16320</v>
      </c>
      <c r="AX33" s="13">
        <f t="shared" si="11"/>
        <v>11135</v>
      </c>
      <c r="AY33" s="13">
        <f t="shared" si="11"/>
        <v>11985</v>
      </c>
      <c r="AZ33" s="13">
        <f t="shared" si="11"/>
        <v>11135</v>
      </c>
      <c r="BA33" s="13">
        <f t="shared" si="11"/>
        <v>11985</v>
      </c>
      <c r="BB33" s="13">
        <f t="shared" si="11"/>
        <v>10710</v>
      </c>
      <c r="BC33" s="13">
        <f t="shared" si="11"/>
        <v>11560</v>
      </c>
      <c r="BD33" s="13">
        <f t="shared" si="11"/>
        <v>10710</v>
      </c>
    </row>
    <row r="34" spans="1:56" s="15" customFormat="1" ht="12" customHeight="1" x14ac:dyDescent="0.2">
      <c r="A34" s="13" t="s">
        <v>326</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row>
    <row r="35" spans="1:56" s="15" customFormat="1" ht="12" customHeight="1" x14ac:dyDescent="0.2">
      <c r="A35" s="4">
        <v>1</v>
      </c>
      <c r="B35" s="31">
        <f t="shared" ref="B35" si="12">B13*0.85</f>
        <v>14110</v>
      </c>
      <c r="C35" s="31">
        <f t="shared" ref="C35:BD35" si="13">C13*0.85</f>
        <v>14875</v>
      </c>
      <c r="D35" s="31">
        <f t="shared" si="13"/>
        <v>17850</v>
      </c>
      <c r="E35" s="31">
        <f t="shared" si="13"/>
        <v>14875</v>
      </c>
      <c r="F35" s="31">
        <f t="shared" si="13"/>
        <v>16575</v>
      </c>
      <c r="G35" s="31">
        <f t="shared" si="13"/>
        <v>17850</v>
      </c>
      <c r="H35" s="31">
        <f t="shared" si="13"/>
        <v>13345</v>
      </c>
      <c r="I35" s="31">
        <f t="shared" si="13"/>
        <v>12070</v>
      </c>
      <c r="J35" s="31">
        <f t="shared" si="13"/>
        <v>11390</v>
      </c>
      <c r="K35" s="31">
        <f t="shared" si="13"/>
        <v>10880</v>
      </c>
      <c r="L35" s="31">
        <f t="shared" si="13"/>
        <v>10710</v>
      </c>
      <c r="M35" s="31">
        <f t="shared" si="13"/>
        <v>10880</v>
      </c>
      <c r="N35" s="31">
        <f t="shared" si="13"/>
        <v>10710</v>
      </c>
      <c r="O35" s="31">
        <f t="shared" si="13"/>
        <v>10710</v>
      </c>
      <c r="P35" s="31">
        <f t="shared" si="13"/>
        <v>10880</v>
      </c>
      <c r="Q35" s="31">
        <f t="shared" si="13"/>
        <v>11050</v>
      </c>
      <c r="R35" s="31">
        <f t="shared" si="13"/>
        <v>10880</v>
      </c>
      <c r="S35" s="31">
        <f t="shared" si="13"/>
        <v>11390</v>
      </c>
      <c r="T35" s="31">
        <f t="shared" si="13"/>
        <v>14110</v>
      </c>
      <c r="U35" s="31">
        <f t="shared" si="13"/>
        <v>13345</v>
      </c>
      <c r="V35" s="31">
        <f t="shared" si="13"/>
        <v>14875</v>
      </c>
      <c r="W35" s="205">
        <f t="shared" si="13"/>
        <v>17850</v>
      </c>
      <c r="X35" s="205">
        <f t="shared" si="13"/>
        <v>28050</v>
      </c>
      <c r="Y35" s="205">
        <f t="shared" si="13"/>
        <v>29750</v>
      </c>
      <c r="Z35" s="205">
        <f t="shared" si="13"/>
        <v>38250</v>
      </c>
      <c r="AA35" s="205">
        <f t="shared" si="13"/>
        <v>38250</v>
      </c>
      <c r="AB35" s="205">
        <f t="shared" si="13"/>
        <v>34425</v>
      </c>
      <c r="AC35" s="205">
        <f t="shared" si="13"/>
        <v>28050</v>
      </c>
      <c r="AD35" s="205">
        <f t="shared" si="13"/>
        <v>25500</v>
      </c>
      <c r="AE35" s="205">
        <f t="shared" si="13"/>
        <v>20400</v>
      </c>
      <c r="AF35" s="205">
        <f t="shared" si="13"/>
        <v>21250</v>
      </c>
      <c r="AG35" s="205">
        <f t="shared" si="13"/>
        <v>20400</v>
      </c>
      <c r="AH35" s="205">
        <f t="shared" si="13"/>
        <v>20400</v>
      </c>
      <c r="AI35" s="205">
        <f t="shared" si="13"/>
        <v>22100</v>
      </c>
      <c r="AJ35" s="205">
        <f t="shared" si="13"/>
        <v>22100</v>
      </c>
      <c r="AK35" s="205">
        <f t="shared" si="13"/>
        <v>23800</v>
      </c>
      <c r="AL35" s="205">
        <f t="shared" si="13"/>
        <v>23800</v>
      </c>
      <c r="AM35" s="205">
        <f t="shared" si="13"/>
        <v>24650</v>
      </c>
      <c r="AN35" s="205">
        <f t="shared" si="13"/>
        <v>24650</v>
      </c>
      <c r="AO35" s="205">
        <f t="shared" si="13"/>
        <v>24650</v>
      </c>
      <c r="AP35" s="205">
        <f t="shared" si="13"/>
        <v>29070</v>
      </c>
      <c r="AQ35" s="205">
        <f t="shared" si="13"/>
        <v>29070</v>
      </c>
      <c r="AR35" s="205">
        <f t="shared" si="13"/>
        <v>29070</v>
      </c>
      <c r="AS35" s="205">
        <f t="shared" si="13"/>
        <v>24650</v>
      </c>
      <c r="AT35" s="205">
        <f t="shared" si="13"/>
        <v>23800</v>
      </c>
      <c r="AU35" s="205">
        <f t="shared" si="13"/>
        <v>20400</v>
      </c>
      <c r="AV35" s="205">
        <f t="shared" si="13"/>
        <v>22100</v>
      </c>
      <c r="AW35" s="205">
        <f t="shared" si="13"/>
        <v>21250</v>
      </c>
      <c r="AX35" s="31">
        <f t="shared" si="13"/>
        <v>12920</v>
      </c>
      <c r="AY35" s="31">
        <f t="shared" si="13"/>
        <v>13770</v>
      </c>
      <c r="AZ35" s="31">
        <f t="shared" si="13"/>
        <v>12920</v>
      </c>
      <c r="BA35" s="31">
        <f t="shared" si="13"/>
        <v>13770</v>
      </c>
      <c r="BB35" s="31">
        <f t="shared" si="13"/>
        <v>12495</v>
      </c>
      <c r="BC35" s="31">
        <f t="shared" si="13"/>
        <v>13345</v>
      </c>
      <c r="BD35" s="31">
        <f t="shared" si="13"/>
        <v>12495</v>
      </c>
    </row>
    <row r="36" spans="1:56" s="15" customFormat="1" ht="12" customHeight="1" x14ac:dyDescent="0.2">
      <c r="A36" s="4">
        <v>2</v>
      </c>
      <c r="B36" s="31">
        <f t="shared" ref="B36" si="14">B14*0.85</f>
        <v>15215</v>
      </c>
      <c r="C36" s="31">
        <f t="shared" ref="C36:BD36" si="15">C14*0.85</f>
        <v>15980</v>
      </c>
      <c r="D36" s="31">
        <f t="shared" si="15"/>
        <v>18955</v>
      </c>
      <c r="E36" s="31">
        <f t="shared" si="15"/>
        <v>15980</v>
      </c>
      <c r="F36" s="31">
        <f t="shared" si="15"/>
        <v>17680</v>
      </c>
      <c r="G36" s="31">
        <f t="shared" si="15"/>
        <v>18955</v>
      </c>
      <c r="H36" s="31">
        <f t="shared" si="15"/>
        <v>14450</v>
      </c>
      <c r="I36" s="31">
        <f t="shared" si="15"/>
        <v>13175</v>
      </c>
      <c r="J36" s="31">
        <f t="shared" si="15"/>
        <v>12495</v>
      </c>
      <c r="K36" s="31">
        <f t="shared" si="15"/>
        <v>11985</v>
      </c>
      <c r="L36" s="31">
        <f t="shared" si="15"/>
        <v>11815</v>
      </c>
      <c r="M36" s="31">
        <f t="shared" si="15"/>
        <v>11985</v>
      </c>
      <c r="N36" s="31">
        <f t="shared" si="15"/>
        <v>11815</v>
      </c>
      <c r="O36" s="31">
        <f t="shared" si="15"/>
        <v>11815</v>
      </c>
      <c r="P36" s="31">
        <f t="shared" si="15"/>
        <v>11985</v>
      </c>
      <c r="Q36" s="31">
        <f t="shared" si="15"/>
        <v>12155</v>
      </c>
      <c r="R36" s="31">
        <f t="shared" si="15"/>
        <v>11985</v>
      </c>
      <c r="S36" s="31">
        <f t="shared" si="15"/>
        <v>12495</v>
      </c>
      <c r="T36" s="31">
        <f t="shared" si="15"/>
        <v>15215</v>
      </c>
      <c r="U36" s="31">
        <f t="shared" si="15"/>
        <v>14450</v>
      </c>
      <c r="V36" s="31">
        <f t="shared" si="15"/>
        <v>15980</v>
      </c>
      <c r="W36" s="205">
        <f t="shared" si="15"/>
        <v>18955</v>
      </c>
      <c r="X36" s="205">
        <f t="shared" si="15"/>
        <v>29665</v>
      </c>
      <c r="Y36" s="205">
        <f t="shared" si="15"/>
        <v>31365</v>
      </c>
      <c r="Z36" s="205">
        <f t="shared" si="15"/>
        <v>39865</v>
      </c>
      <c r="AA36" s="205">
        <f t="shared" si="15"/>
        <v>39865</v>
      </c>
      <c r="AB36" s="205">
        <f t="shared" si="15"/>
        <v>36040</v>
      </c>
      <c r="AC36" s="205">
        <f t="shared" si="15"/>
        <v>29665</v>
      </c>
      <c r="AD36" s="205">
        <f t="shared" si="15"/>
        <v>27115</v>
      </c>
      <c r="AE36" s="205">
        <f t="shared" si="15"/>
        <v>21845</v>
      </c>
      <c r="AF36" s="205">
        <f t="shared" si="15"/>
        <v>22695</v>
      </c>
      <c r="AG36" s="205">
        <f t="shared" si="15"/>
        <v>21845</v>
      </c>
      <c r="AH36" s="205">
        <f t="shared" si="15"/>
        <v>21845</v>
      </c>
      <c r="AI36" s="205">
        <f t="shared" si="15"/>
        <v>23545</v>
      </c>
      <c r="AJ36" s="205">
        <f t="shared" si="15"/>
        <v>23545</v>
      </c>
      <c r="AK36" s="205">
        <f t="shared" si="15"/>
        <v>25245</v>
      </c>
      <c r="AL36" s="205">
        <f t="shared" si="15"/>
        <v>25245</v>
      </c>
      <c r="AM36" s="205">
        <f t="shared" si="15"/>
        <v>26095</v>
      </c>
      <c r="AN36" s="205">
        <f t="shared" si="15"/>
        <v>26095</v>
      </c>
      <c r="AO36" s="205">
        <f t="shared" si="15"/>
        <v>26095</v>
      </c>
      <c r="AP36" s="205">
        <f t="shared" si="15"/>
        <v>30515</v>
      </c>
      <c r="AQ36" s="205">
        <f t="shared" si="15"/>
        <v>30515</v>
      </c>
      <c r="AR36" s="205">
        <f t="shared" si="15"/>
        <v>30515</v>
      </c>
      <c r="AS36" s="205">
        <f t="shared" si="15"/>
        <v>26095</v>
      </c>
      <c r="AT36" s="205">
        <f t="shared" si="15"/>
        <v>25245</v>
      </c>
      <c r="AU36" s="205">
        <f t="shared" si="15"/>
        <v>21845</v>
      </c>
      <c r="AV36" s="205">
        <f t="shared" si="15"/>
        <v>23545</v>
      </c>
      <c r="AW36" s="205">
        <f t="shared" si="15"/>
        <v>22695</v>
      </c>
      <c r="AX36" s="31">
        <f t="shared" si="15"/>
        <v>14365</v>
      </c>
      <c r="AY36" s="31">
        <f t="shared" si="15"/>
        <v>15215</v>
      </c>
      <c r="AZ36" s="31">
        <f t="shared" si="15"/>
        <v>14365</v>
      </c>
      <c r="BA36" s="31">
        <f t="shared" si="15"/>
        <v>15215</v>
      </c>
      <c r="BB36" s="31">
        <f t="shared" si="15"/>
        <v>13940</v>
      </c>
      <c r="BC36" s="31">
        <f t="shared" si="15"/>
        <v>14790</v>
      </c>
      <c r="BD36" s="31">
        <f t="shared" si="15"/>
        <v>13940</v>
      </c>
    </row>
    <row r="37" spans="1:56" s="15" customFormat="1" ht="12" customHeight="1" x14ac:dyDescent="0.2">
      <c r="A37" s="13" t="s">
        <v>327</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row>
    <row r="38" spans="1:56" s="15" customFormat="1" ht="12" customHeight="1" x14ac:dyDescent="0.2">
      <c r="A38" s="4">
        <v>1</v>
      </c>
      <c r="B38" s="31">
        <f t="shared" ref="B38" si="16">B16*0.85</f>
        <v>15810</v>
      </c>
      <c r="C38" s="31">
        <f t="shared" ref="C38:BD38" si="17">C16*0.85</f>
        <v>16575</v>
      </c>
      <c r="D38" s="31">
        <f t="shared" si="17"/>
        <v>19550</v>
      </c>
      <c r="E38" s="31">
        <f t="shared" si="17"/>
        <v>16575</v>
      </c>
      <c r="F38" s="31">
        <f t="shared" si="17"/>
        <v>18275</v>
      </c>
      <c r="G38" s="31">
        <f t="shared" si="17"/>
        <v>19550</v>
      </c>
      <c r="H38" s="31">
        <f t="shared" si="17"/>
        <v>15045</v>
      </c>
      <c r="I38" s="31">
        <f t="shared" si="17"/>
        <v>13770</v>
      </c>
      <c r="J38" s="31">
        <f t="shared" si="17"/>
        <v>13090</v>
      </c>
      <c r="K38" s="31">
        <f t="shared" si="17"/>
        <v>12580</v>
      </c>
      <c r="L38" s="31">
        <f t="shared" si="17"/>
        <v>12410</v>
      </c>
      <c r="M38" s="31">
        <f t="shared" si="17"/>
        <v>12580</v>
      </c>
      <c r="N38" s="31">
        <f t="shared" si="17"/>
        <v>12410</v>
      </c>
      <c r="O38" s="31">
        <f t="shared" si="17"/>
        <v>12410</v>
      </c>
      <c r="P38" s="31">
        <f t="shared" si="17"/>
        <v>12580</v>
      </c>
      <c r="Q38" s="31">
        <f t="shared" si="17"/>
        <v>12750</v>
      </c>
      <c r="R38" s="31">
        <f t="shared" si="17"/>
        <v>12580</v>
      </c>
      <c r="S38" s="31">
        <f t="shared" si="17"/>
        <v>13090</v>
      </c>
      <c r="T38" s="31">
        <f t="shared" si="17"/>
        <v>15810</v>
      </c>
      <c r="U38" s="31">
        <f t="shared" si="17"/>
        <v>15045</v>
      </c>
      <c r="V38" s="31">
        <f t="shared" si="17"/>
        <v>16575</v>
      </c>
      <c r="W38" s="205">
        <f t="shared" si="17"/>
        <v>19550</v>
      </c>
      <c r="X38" s="205">
        <f t="shared" si="17"/>
        <v>32300</v>
      </c>
      <c r="Y38" s="205">
        <f t="shared" si="17"/>
        <v>34000</v>
      </c>
      <c r="Z38" s="205">
        <f t="shared" si="17"/>
        <v>42500</v>
      </c>
      <c r="AA38" s="205">
        <f t="shared" si="17"/>
        <v>42500</v>
      </c>
      <c r="AB38" s="205">
        <f t="shared" si="17"/>
        <v>38675</v>
      </c>
      <c r="AC38" s="205">
        <f t="shared" si="17"/>
        <v>32300</v>
      </c>
      <c r="AD38" s="205">
        <f t="shared" si="17"/>
        <v>29750</v>
      </c>
      <c r="AE38" s="205">
        <f t="shared" si="17"/>
        <v>24650</v>
      </c>
      <c r="AF38" s="205">
        <f t="shared" si="17"/>
        <v>25500</v>
      </c>
      <c r="AG38" s="205">
        <f t="shared" si="17"/>
        <v>24650</v>
      </c>
      <c r="AH38" s="205">
        <f t="shared" si="17"/>
        <v>24650</v>
      </c>
      <c r="AI38" s="205">
        <f t="shared" si="17"/>
        <v>26350</v>
      </c>
      <c r="AJ38" s="205">
        <f t="shared" si="17"/>
        <v>26350</v>
      </c>
      <c r="AK38" s="205">
        <f t="shared" si="17"/>
        <v>28050</v>
      </c>
      <c r="AL38" s="205">
        <f t="shared" si="17"/>
        <v>28050</v>
      </c>
      <c r="AM38" s="205">
        <f t="shared" si="17"/>
        <v>28900</v>
      </c>
      <c r="AN38" s="205">
        <f t="shared" si="17"/>
        <v>28900</v>
      </c>
      <c r="AO38" s="205">
        <f t="shared" si="17"/>
        <v>28900</v>
      </c>
      <c r="AP38" s="205">
        <f t="shared" si="17"/>
        <v>33320</v>
      </c>
      <c r="AQ38" s="205">
        <f t="shared" si="17"/>
        <v>33320</v>
      </c>
      <c r="AR38" s="205">
        <f t="shared" si="17"/>
        <v>33320</v>
      </c>
      <c r="AS38" s="205">
        <f t="shared" si="17"/>
        <v>28900</v>
      </c>
      <c r="AT38" s="205">
        <f t="shared" si="17"/>
        <v>28050</v>
      </c>
      <c r="AU38" s="205">
        <f t="shared" si="17"/>
        <v>24650</v>
      </c>
      <c r="AV38" s="205">
        <f t="shared" si="17"/>
        <v>26350</v>
      </c>
      <c r="AW38" s="205">
        <f t="shared" si="17"/>
        <v>25500</v>
      </c>
      <c r="AX38" s="31">
        <f t="shared" si="17"/>
        <v>15470</v>
      </c>
      <c r="AY38" s="31">
        <f t="shared" si="17"/>
        <v>16320</v>
      </c>
      <c r="AZ38" s="31">
        <f t="shared" si="17"/>
        <v>15470</v>
      </c>
      <c r="BA38" s="31">
        <f t="shared" si="17"/>
        <v>16320</v>
      </c>
      <c r="BB38" s="31">
        <f t="shared" si="17"/>
        <v>15045</v>
      </c>
      <c r="BC38" s="31">
        <f t="shared" si="17"/>
        <v>15895</v>
      </c>
      <c r="BD38" s="31">
        <f t="shared" si="17"/>
        <v>15045</v>
      </c>
    </row>
    <row r="39" spans="1:56" s="15" customFormat="1" ht="12" customHeight="1" x14ac:dyDescent="0.2">
      <c r="A39" s="278">
        <v>2</v>
      </c>
      <c r="B39" s="31">
        <f t="shared" ref="B39" si="18">B17*0.85</f>
        <v>16915</v>
      </c>
      <c r="C39" s="31">
        <f t="shared" ref="C39:BD39" si="19">C17*0.85</f>
        <v>17680</v>
      </c>
      <c r="D39" s="31">
        <f t="shared" si="19"/>
        <v>20655</v>
      </c>
      <c r="E39" s="31">
        <f t="shared" si="19"/>
        <v>17680</v>
      </c>
      <c r="F39" s="31">
        <f t="shared" si="19"/>
        <v>19380</v>
      </c>
      <c r="G39" s="31">
        <f t="shared" si="19"/>
        <v>20655</v>
      </c>
      <c r="H39" s="31">
        <f t="shared" si="19"/>
        <v>16150</v>
      </c>
      <c r="I39" s="31">
        <f t="shared" si="19"/>
        <v>14875</v>
      </c>
      <c r="J39" s="31">
        <f t="shared" si="19"/>
        <v>14195</v>
      </c>
      <c r="K39" s="31">
        <f t="shared" si="19"/>
        <v>13685</v>
      </c>
      <c r="L39" s="31">
        <f t="shared" si="19"/>
        <v>13515</v>
      </c>
      <c r="M39" s="31">
        <f t="shared" si="19"/>
        <v>13685</v>
      </c>
      <c r="N39" s="31">
        <f t="shared" si="19"/>
        <v>13515</v>
      </c>
      <c r="O39" s="31">
        <f t="shared" si="19"/>
        <v>13515</v>
      </c>
      <c r="P39" s="31">
        <f t="shared" si="19"/>
        <v>13685</v>
      </c>
      <c r="Q39" s="31">
        <f t="shared" si="19"/>
        <v>13855</v>
      </c>
      <c r="R39" s="31">
        <f t="shared" si="19"/>
        <v>13685</v>
      </c>
      <c r="S39" s="31">
        <f t="shared" si="19"/>
        <v>14195</v>
      </c>
      <c r="T39" s="31">
        <f t="shared" si="19"/>
        <v>16915</v>
      </c>
      <c r="U39" s="31">
        <f t="shared" si="19"/>
        <v>16150</v>
      </c>
      <c r="V39" s="31">
        <f t="shared" si="19"/>
        <v>17680</v>
      </c>
      <c r="W39" s="205">
        <f t="shared" si="19"/>
        <v>20655</v>
      </c>
      <c r="X39" s="205">
        <f t="shared" si="19"/>
        <v>33915</v>
      </c>
      <c r="Y39" s="205">
        <f t="shared" si="19"/>
        <v>35615</v>
      </c>
      <c r="Z39" s="205">
        <f t="shared" si="19"/>
        <v>44115</v>
      </c>
      <c r="AA39" s="205">
        <f t="shared" si="19"/>
        <v>44115</v>
      </c>
      <c r="AB39" s="205">
        <f t="shared" si="19"/>
        <v>40290</v>
      </c>
      <c r="AC39" s="205">
        <f t="shared" si="19"/>
        <v>33915</v>
      </c>
      <c r="AD39" s="205">
        <f t="shared" si="19"/>
        <v>31365</v>
      </c>
      <c r="AE39" s="205">
        <f t="shared" si="19"/>
        <v>26095</v>
      </c>
      <c r="AF39" s="205">
        <f t="shared" si="19"/>
        <v>26945</v>
      </c>
      <c r="AG39" s="205">
        <f t="shared" si="19"/>
        <v>26095</v>
      </c>
      <c r="AH39" s="205">
        <f t="shared" si="19"/>
        <v>26095</v>
      </c>
      <c r="AI39" s="205">
        <f t="shared" si="19"/>
        <v>27795</v>
      </c>
      <c r="AJ39" s="205">
        <f t="shared" si="19"/>
        <v>27795</v>
      </c>
      <c r="AK39" s="205">
        <f t="shared" si="19"/>
        <v>29495</v>
      </c>
      <c r="AL39" s="205">
        <f t="shared" si="19"/>
        <v>29495</v>
      </c>
      <c r="AM39" s="205">
        <f t="shared" si="19"/>
        <v>30345</v>
      </c>
      <c r="AN39" s="205">
        <f t="shared" si="19"/>
        <v>30345</v>
      </c>
      <c r="AO39" s="205">
        <f t="shared" si="19"/>
        <v>30345</v>
      </c>
      <c r="AP39" s="205">
        <f t="shared" si="19"/>
        <v>34765</v>
      </c>
      <c r="AQ39" s="205">
        <f t="shared" si="19"/>
        <v>34765</v>
      </c>
      <c r="AR39" s="205">
        <f t="shared" si="19"/>
        <v>34765</v>
      </c>
      <c r="AS39" s="205">
        <f t="shared" si="19"/>
        <v>30345</v>
      </c>
      <c r="AT39" s="205">
        <f t="shared" si="19"/>
        <v>29495</v>
      </c>
      <c r="AU39" s="205">
        <f t="shared" si="19"/>
        <v>26095</v>
      </c>
      <c r="AV39" s="205">
        <f t="shared" si="19"/>
        <v>27795</v>
      </c>
      <c r="AW39" s="205">
        <f t="shared" si="19"/>
        <v>26945</v>
      </c>
      <c r="AX39" s="31">
        <f t="shared" si="19"/>
        <v>16915</v>
      </c>
      <c r="AY39" s="31">
        <f t="shared" si="19"/>
        <v>17765</v>
      </c>
      <c r="AZ39" s="31">
        <f t="shared" si="19"/>
        <v>16915</v>
      </c>
      <c r="BA39" s="31">
        <f t="shared" si="19"/>
        <v>17765</v>
      </c>
      <c r="BB39" s="31">
        <f t="shared" si="19"/>
        <v>16490</v>
      </c>
      <c r="BC39" s="31">
        <f t="shared" si="19"/>
        <v>17340</v>
      </c>
      <c r="BD39" s="31">
        <f t="shared" si="19"/>
        <v>16490</v>
      </c>
    </row>
    <row r="40" spans="1:56" s="15" customFormat="1" ht="12" customHeight="1" x14ac:dyDescent="0.2">
      <c r="A40" s="279" t="s">
        <v>377</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row>
    <row r="41" spans="1:56" s="15" customFormat="1" ht="12" customHeight="1" x14ac:dyDescent="0.2">
      <c r="A41" s="280">
        <v>1</v>
      </c>
      <c r="B41" s="45">
        <f t="shared" ref="B41" si="20">B19*0.85</f>
        <v>21335</v>
      </c>
      <c r="C41" s="45">
        <f t="shared" ref="C41:BD41" si="21">C19*0.85</f>
        <v>22100</v>
      </c>
      <c r="D41" s="45">
        <f t="shared" si="21"/>
        <v>25075</v>
      </c>
      <c r="E41" s="45">
        <f t="shared" si="21"/>
        <v>22100</v>
      </c>
      <c r="F41" s="45">
        <f t="shared" si="21"/>
        <v>23800</v>
      </c>
      <c r="G41" s="45">
        <f t="shared" si="21"/>
        <v>25075</v>
      </c>
      <c r="H41" s="45">
        <f t="shared" si="21"/>
        <v>20570</v>
      </c>
      <c r="I41" s="45">
        <f t="shared" si="21"/>
        <v>19295</v>
      </c>
      <c r="J41" s="45">
        <f t="shared" si="21"/>
        <v>18615</v>
      </c>
      <c r="K41" s="45">
        <f t="shared" si="21"/>
        <v>18105</v>
      </c>
      <c r="L41" s="45">
        <f t="shared" si="21"/>
        <v>17935</v>
      </c>
      <c r="M41" s="45">
        <f t="shared" si="21"/>
        <v>18105</v>
      </c>
      <c r="N41" s="45">
        <f t="shared" si="21"/>
        <v>17935</v>
      </c>
      <c r="O41" s="45">
        <f t="shared" si="21"/>
        <v>17935</v>
      </c>
      <c r="P41" s="45">
        <f t="shared" si="21"/>
        <v>18105</v>
      </c>
      <c r="Q41" s="45">
        <f t="shared" si="21"/>
        <v>18275</v>
      </c>
      <c r="R41" s="45">
        <f t="shared" si="21"/>
        <v>18105</v>
      </c>
      <c r="S41" s="45">
        <f t="shared" si="21"/>
        <v>18615</v>
      </c>
      <c r="T41" s="45">
        <f t="shared" si="21"/>
        <v>21335</v>
      </c>
      <c r="U41" s="45">
        <f t="shared" si="21"/>
        <v>20570</v>
      </c>
      <c r="V41" s="45">
        <f t="shared" si="21"/>
        <v>22100</v>
      </c>
      <c r="W41" s="74">
        <f t="shared" si="21"/>
        <v>25075</v>
      </c>
      <c r="X41" s="74">
        <f t="shared" si="21"/>
        <v>34850</v>
      </c>
      <c r="Y41" s="74">
        <f t="shared" si="21"/>
        <v>36550</v>
      </c>
      <c r="Z41" s="74">
        <f t="shared" si="21"/>
        <v>45050</v>
      </c>
      <c r="AA41" s="74">
        <f t="shared" si="21"/>
        <v>45050</v>
      </c>
      <c r="AB41" s="74">
        <f t="shared" si="21"/>
        <v>41225</v>
      </c>
      <c r="AC41" s="74">
        <f t="shared" si="21"/>
        <v>34850</v>
      </c>
      <c r="AD41" s="74">
        <f t="shared" si="21"/>
        <v>32300</v>
      </c>
      <c r="AE41" s="74">
        <f t="shared" si="21"/>
        <v>27200</v>
      </c>
      <c r="AF41" s="74">
        <f t="shared" si="21"/>
        <v>28050</v>
      </c>
      <c r="AG41" s="74">
        <f t="shared" si="21"/>
        <v>27200</v>
      </c>
      <c r="AH41" s="74">
        <f t="shared" si="21"/>
        <v>27200</v>
      </c>
      <c r="AI41" s="74">
        <f t="shared" si="21"/>
        <v>28900</v>
      </c>
      <c r="AJ41" s="74">
        <f t="shared" si="21"/>
        <v>28900</v>
      </c>
      <c r="AK41" s="74">
        <f t="shared" si="21"/>
        <v>30600</v>
      </c>
      <c r="AL41" s="74">
        <f t="shared" si="21"/>
        <v>30600</v>
      </c>
      <c r="AM41" s="74">
        <f t="shared" si="21"/>
        <v>31450</v>
      </c>
      <c r="AN41" s="74">
        <f t="shared" si="21"/>
        <v>31450</v>
      </c>
      <c r="AO41" s="74">
        <f t="shared" si="21"/>
        <v>31450</v>
      </c>
      <c r="AP41" s="74">
        <f t="shared" si="21"/>
        <v>35870</v>
      </c>
      <c r="AQ41" s="74">
        <f t="shared" si="21"/>
        <v>35870</v>
      </c>
      <c r="AR41" s="74">
        <f t="shared" si="21"/>
        <v>35870</v>
      </c>
      <c r="AS41" s="74">
        <f t="shared" si="21"/>
        <v>31450</v>
      </c>
      <c r="AT41" s="74">
        <f t="shared" si="21"/>
        <v>30600</v>
      </c>
      <c r="AU41" s="74">
        <f t="shared" si="21"/>
        <v>27200</v>
      </c>
      <c r="AV41" s="74">
        <f t="shared" si="21"/>
        <v>28900</v>
      </c>
      <c r="AW41" s="74">
        <f t="shared" si="21"/>
        <v>28050</v>
      </c>
      <c r="AX41" s="45">
        <f t="shared" si="21"/>
        <v>20995</v>
      </c>
      <c r="AY41" s="45">
        <f t="shared" si="21"/>
        <v>21845</v>
      </c>
      <c r="AZ41" s="45">
        <f t="shared" si="21"/>
        <v>20995</v>
      </c>
      <c r="BA41" s="45">
        <f t="shared" si="21"/>
        <v>21845</v>
      </c>
      <c r="BB41" s="45">
        <f t="shared" si="21"/>
        <v>20570</v>
      </c>
      <c r="BC41" s="45">
        <f t="shared" si="21"/>
        <v>21420</v>
      </c>
      <c r="BD41" s="45">
        <f t="shared" si="21"/>
        <v>20570</v>
      </c>
    </row>
    <row r="42" spans="1:56" s="15" customFormat="1" ht="12" customHeight="1" x14ac:dyDescent="0.2">
      <c r="A42" s="281">
        <v>2</v>
      </c>
      <c r="B42" s="45">
        <f t="shared" ref="B42" si="22">B20*0.85</f>
        <v>22440</v>
      </c>
      <c r="C42" s="45">
        <f t="shared" ref="C42:BD42" si="23">C20*0.85</f>
        <v>23205</v>
      </c>
      <c r="D42" s="45">
        <f t="shared" si="23"/>
        <v>26180</v>
      </c>
      <c r="E42" s="45">
        <f t="shared" si="23"/>
        <v>23205</v>
      </c>
      <c r="F42" s="45">
        <f t="shared" si="23"/>
        <v>24905</v>
      </c>
      <c r="G42" s="45">
        <f t="shared" si="23"/>
        <v>26180</v>
      </c>
      <c r="H42" s="45">
        <f t="shared" si="23"/>
        <v>21675</v>
      </c>
      <c r="I42" s="45">
        <f t="shared" si="23"/>
        <v>20400</v>
      </c>
      <c r="J42" s="45">
        <f t="shared" si="23"/>
        <v>19720</v>
      </c>
      <c r="K42" s="45">
        <f t="shared" si="23"/>
        <v>19210</v>
      </c>
      <c r="L42" s="45">
        <f t="shared" si="23"/>
        <v>19040</v>
      </c>
      <c r="M42" s="45">
        <f t="shared" si="23"/>
        <v>19210</v>
      </c>
      <c r="N42" s="45">
        <f t="shared" si="23"/>
        <v>19040</v>
      </c>
      <c r="O42" s="45">
        <f t="shared" si="23"/>
        <v>19040</v>
      </c>
      <c r="P42" s="45">
        <f t="shared" si="23"/>
        <v>19210</v>
      </c>
      <c r="Q42" s="45">
        <f t="shared" si="23"/>
        <v>19380</v>
      </c>
      <c r="R42" s="45">
        <f t="shared" si="23"/>
        <v>19210</v>
      </c>
      <c r="S42" s="45">
        <f t="shared" si="23"/>
        <v>19720</v>
      </c>
      <c r="T42" s="45">
        <f t="shared" si="23"/>
        <v>22440</v>
      </c>
      <c r="U42" s="45">
        <f t="shared" si="23"/>
        <v>21675</v>
      </c>
      <c r="V42" s="45">
        <f t="shared" si="23"/>
        <v>23205</v>
      </c>
      <c r="W42" s="74">
        <f t="shared" si="23"/>
        <v>26180</v>
      </c>
      <c r="X42" s="74">
        <f t="shared" si="23"/>
        <v>36465</v>
      </c>
      <c r="Y42" s="74">
        <f t="shared" si="23"/>
        <v>38165</v>
      </c>
      <c r="Z42" s="74">
        <f t="shared" si="23"/>
        <v>46665</v>
      </c>
      <c r="AA42" s="74">
        <f t="shared" si="23"/>
        <v>46665</v>
      </c>
      <c r="AB42" s="74">
        <f t="shared" si="23"/>
        <v>42840</v>
      </c>
      <c r="AC42" s="74">
        <f t="shared" si="23"/>
        <v>36465</v>
      </c>
      <c r="AD42" s="74">
        <f t="shared" si="23"/>
        <v>33915</v>
      </c>
      <c r="AE42" s="74">
        <f t="shared" si="23"/>
        <v>28645</v>
      </c>
      <c r="AF42" s="74">
        <f t="shared" si="23"/>
        <v>29495</v>
      </c>
      <c r="AG42" s="74">
        <f t="shared" si="23"/>
        <v>28645</v>
      </c>
      <c r="AH42" s="74">
        <f t="shared" si="23"/>
        <v>28645</v>
      </c>
      <c r="AI42" s="74">
        <f t="shared" si="23"/>
        <v>30345</v>
      </c>
      <c r="AJ42" s="74">
        <f t="shared" si="23"/>
        <v>30345</v>
      </c>
      <c r="AK42" s="74">
        <f t="shared" si="23"/>
        <v>32045</v>
      </c>
      <c r="AL42" s="74">
        <f t="shared" si="23"/>
        <v>32045</v>
      </c>
      <c r="AM42" s="74">
        <f t="shared" si="23"/>
        <v>32895</v>
      </c>
      <c r="AN42" s="74">
        <f t="shared" si="23"/>
        <v>32895</v>
      </c>
      <c r="AO42" s="74">
        <f t="shared" si="23"/>
        <v>32895</v>
      </c>
      <c r="AP42" s="74">
        <f t="shared" si="23"/>
        <v>37315</v>
      </c>
      <c r="AQ42" s="74">
        <f t="shared" si="23"/>
        <v>37315</v>
      </c>
      <c r="AR42" s="74">
        <f t="shared" si="23"/>
        <v>37315</v>
      </c>
      <c r="AS42" s="74">
        <f t="shared" si="23"/>
        <v>32895</v>
      </c>
      <c r="AT42" s="74">
        <f t="shared" si="23"/>
        <v>32045</v>
      </c>
      <c r="AU42" s="74">
        <f t="shared" si="23"/>
        <v>28645</v>
      </c>
      <c r="AV42" s="74">
        <f t="shared" si="23"/>
        <v>30345</v>
      </c>
      <c r="AW42" s="74">
        <f t="shared" si="23"/>
        <v>29495</v>
      </c>
      <c r="AX42" s="45">
        <f t="shared" si="23"/>
        <v>22440</v>
      </c>
      <c r="AY42" s="45">
        <f t="shared" si="23"/>
        <v>23290</v>
      </c>
      <c r="AZ42" s="45">
        <f t="shared" si="23"/>
        <v>22440</v>
      </c>
      <c r="BA42" s="45">
        <f t="shared" si="23"/>
        <v>23290</v>
      </c>
      <c r="BB42" s="45">
        <f t="shared" si="23"/>
        <v>22015</v>
      </c>
      <c r="BC42" s="45">
        <f t="shared" si="23"/>
        <v>22865</v>
      </c>
      <c r="BD42" s="45">
        <f t="shared" si="23"/>
        <v>22015</v>
      </c>
    </row>
    <row r="43" spans="1:56" s="15" customFormat="1" ht="12" customHeight="1" x14ac:dyDescent="0.2">
      <c r="A43" s="278">
        <v>3</v>
      </c>
      <c r="B43" s="45">
        <f t="shared" ref="B43" si="24">B21*0.85</f>
        <v>23545</v>
      </c>
      <c r="C43" s="45">
        <f t="shared" ref="C43:BD43" si="25">C21*0.85</f>
        <v>24310</v>
      </c>
      <c r="D43" s="45">
        <f t="shared" si="25"/>
        <v>27285</v>
      </c>
      <c r="E43" s="45">
        <f t="shared" si="25"/>
        <v>24310</v>
      </c>
      <c r="F43" s="45">
        <f t="shared" si="25"/>
        <v>26010</v>
      </c>
      <c r="G43" s="45">
        <f t="shared" si="25"/>
        <v>27285</v>
      </c>
      <c r="H43" s="45">
        <f t="shared" si="25"/>
        <v>22780</v>
      </c>
      <c r="I43" s="45">
        <f t="shared" si="25"/>
        <v>21505</v>
      </c>
      <c r="J43" s="45">
        <f t="shared" si="25"/>
        <v>20825</v>
      </c>
      <c r="K43" s="45">
        <f t="shared" si="25"/>
        <v>20315</v>
      </c>
      <c r="L43" s="45">
        <f t="shared" si="25"/>
        <v>20145</v>
      </c>
      <c r="M43" s="45">
        <f t="shared" si="25"/>
        <v>20315</v>
      </c>
      <c r="N43" s="45">
        <f t="shared" si="25"/>
        <v>20145</v>
      </c>
      <c r="O43" s="45">
        <f t="shared" si="25"/>
        <v>20145</v>
      </c>
      <c r="P43" s="45">
        <f t="shared" si="25"/>
        <v>20315</v>
      </c>
      <c r="Q43" s="45">
        <f t="shared" si="25"/>
        <v>20485</v>
      </c>
      <c r="R43" s="45">
        <f t="shared" si="25"/>
        <v>20315</v>
      </c>
      <c r="S43" s="45">
        <f t="shared" si="25"/>
        <v>20825</v>
      </c>
      <c r="T43" s="45">
        <f t="shared" si="25"/>
        <v>23545</v>
      </c>
      <c r="U43" s="45">
        <f t="shared" si="25"/>
        <v>22780</v>
      </c>
      <c r="V43" s="45">
        <f t="shared" si="25"/>
        <v>24310</v>
      </c>
      <c r="W43" s="74">
        <f t="shared" si="25"/>
        <v>27285</v>
      </c>
      <c r="X43" s="74">
        <f t="shared" si="25"/>
        <v>38080</v>
      </c>
      <c r="Y43" s="74">
        <f t="shared" si="25"/>
        <v>39780</v>
      </c>
      <c r="Z43" s="74">
        <f t="shared" si="25"/>
        <v>48280</v>
      </c>
      <c r="AA43" s="74">
        <f t="shared" si="25"/>
        <v>48280</v>
      </c>
      <c r="AB43" s="74">
        <f t="shared" si="25"/>
        <v>44455</v>
      </c>
      <c r="AC43" s="74">
        <f t="shared" si="25"/>
        <v>38080</v>
      </c>
      <c r="AD43" s="74">
        <f t="shared" si="25"/>
        <v>35530</v>
      </c>
      <c r="AE43" s="74">
        <f t="shared" si="25"/>
        <v>30090</v>
      </c>
      <c r="AF43" s="74">
        <f t="shared" si="25"/>
        <v>30940</v>
      </c>
      <c r="AG43" s="74">
        <f t="shared" si="25"/>
        <v>30090</v>
      </c>
      <c r="AH43" s="74">
        <f t="shared" si="25"/>
        <v>30090</v>
      </c>
      <c r="AI43" s="74">
        <f t="shared" si="25"/>
        <v>31790</v>
      </c>
      <c r="AJ43" s="74">
        <f t="shared" si="25"/>
        <v>31790</v>
      </c>
      <c r="AK43" s="74">
        <f t="shared" si="25"/>
        <v>33490</v>
      </c>
      <c r="AL43" s="74">
        <f t="shared" si="25"/>
        <v>33490</v>
      </c>
      <c r="AM43" s="74">
        <f t="shared" si="25"/>
        <v>34340</v>
      </c>
      <c r="AN43" s="74">
        <f t="shared" si="25"/>
        <v>34340</v>
      </c>
      <c r="AO43" s="74">
        <f t="shared" si="25"/>
        <v>34340</v>
      </c>
      <c r="AP43" s="74">
        <f t="shared" si="25"/>
        <v>38760</v>
      </c>
      <c r="AQ43" s="74">
        <f t="shared" si="25"/>
        <v>38760</v>
      </c>
      <c r="AR43" s="74">
        <f t="shared" si="25"/>
        <v>38760</v>
      </c>
      <c r="AS43" s="74">
        <f t="shared" si="25"/>
        <v>34340</v>
      </c>
      <c r="AT43" s="74">
        <f t="shared" si="25"/>
        <v>33490</v>
      </c>
      <c r="AU43" s="74">
        <f t="shared" si="25"/>
        <v>30090</v>
      </c>
      <c r="AV43" s="74">
        <f t="shared" si="25"/>
        <v>31790</v>
      </c>
      <c r="AW43" s="74">
        <f t="shared" si="25"/>
        <v>30940</v>
      </c>
      <c r="AX43" s="45">
        <f t="shared" si="25"/>
        <v>23885</v>
      </c>
      <c r="AY43" s="45">
        <f t="shared" si="25"/>
        <v>24735</v>
      </c>
      <c r="AZ43" s="45">
        <f t="shared" si="25"/>
        <v>23885</v>
      </c>
      <c r="BA43" s="45">
        <f t="shared" si="25"/>
        <v>24735</v>
      </c>
      <c r="BB43" s="45">
        <f t="shared" si="25"/>
        <v>23460</v>
      </c>
      <c r="BC43" s="45">
        <f t="shared" si="25"/>
        <v>24310</v>
      </c>
      <c r="BD43" s="45">
        <f t="shared" si="25"/>
        <v>23460</v>
      </c>
    </row>
    <row r="44" spans="1:56" s="15" customFormat="1" ht="12" customHeight="1" x14ac:dyDescent="0.2">
      <c r="A44" s="278">
        <v>4</v>
      </c>
      <c r="B44" s="45">
        <f t="shared" ref="B44" si="26">B22*0.85</f>
        <v>24650</v>
      </c>
      <c r="C44" s="45">
        <f t="shared" ref="C44:BD44" si="27">C22*0.85</f>
        <v>25415</v>
      </c>
      <c r="D44" s="45">
        <f t="shared" si="27"/>
        <v>28390</v>
      </c>
      <c r="E44" s="45">
        <f t="shared" si="27"/>
        <v>25415</v>
      </c>
      <c r="F44" s="45">
        <f t="shared" si="27"/>
        <v>27115</v>
      </c>
      <c r="G44" s="45">
        <f t="shared" si="27"/>
        <v>28390</v>
      </c>
      <c r="H44" s="45">
        <f t="shared" si="27"/>
        <v>23885</v>
      </c>
      <c r="I44" s="45">
        <f t="shared" si="27"/>
        <v>22610</v>
      </c>
      <c r="J44" s="45">
        <f t="shared" si="27"/>
        <v>21930</v>
      </c>
      <c r="K44" s="45">
        <f t="shared" si="27"/>
        <v>21420</v>
      </c>
      <c r="L44" s="45">
        <f t="shared" si="27"/>
        <v>21250</v>
      </c>
      <c r="M44" s="45">
        <f t="shared" si="27"/>
        <v>21420</v>
      </c>
      <c r="N44" s="45">
        <f t="shared" si="27"/>
        <v>21250</v>
      </c>
      <c r="O44" s="45">
        <f t="shared" si="27"/>
        <v>21250</v>
      </c>
      <c r="P44" s="45">
        <f t="shared" si="27"/>
        <v>21420</v>
      </c>
      <c r="Q44" s="45">
        <f t="shared" si="27"/>
        <v>21590</v>
      </c>
      <c r="R44" s="45">
        <f t="shared" si="27"/>
        <v>21420</v>
      </c>
      <c r="S44" s="45">
        <f t="shared" si="27"/>
        <v>21930</v>
      </c>
      <c r="T44" s="45">
        <f t="shared" si="27"/>
        <v>24650</v>
      </c>
      <c r="U44" s="45">
        <f t="shared" si="27"/>
        <v>23885</v>
      </c>
      <c r="V44" s="45">
        <f t="shared" si="27"/>
        <v>25415</v>
      </c>
      <c r="W44" s="74">
        <f t="shared" si="27"/>
        <v>28390</v>
      </c>
      <c r="X44" s="74">
        <f t="shared" si="27"/>
        <v>39695</v>
      </c>
      <c r="Y44" s="74">
        <f t="shared" si="27"/>
        <v>41395</v>
      </c>
      <c r="Z44" s="74">
        <f t="shared" si="27"/>
        <v>49895</v>
      </c>
      <c r="AA44" s="74">
        <f t="shared" si="27"/>
        <v>49895</v>
      </c>
      <c r="AB44" s="74">
        <f t="shared" si="27"/>
        <v>46070</v>
      </c>
      <c r="AC44" s="74">
        <f t="shared" si="27"/>
        <v>39695</v>
      </c>
      <c r="AD44" s="74">
        <f t="shared" si="27"/>
        <v>37145</v>
      </c>
      <c r="AE44" s="74">
        <f t="shared" si="27"/>
        <v>31535</v>
      </c>
      <c r="AF44" s="74">
        <f t="shared" si="27"/>
        <v>32385</v>
      </c>
      <c r="AG44" s="74">
        <f t="shared" si="27"/>
        <v>31535</v>
      </c>
      <c r="AH44" s="74">
        <f t="shared" si="27"/>
        <v>31535</v>
      </c>
      <c r="AI44" s="74">
        <f t="shared" si="27"/>
        <v>33235</v>
      </c>
      <c r="AJ44" s="74">
        <f t="shared" si="27"/>
        <v>33235</v>
      </c>
      <c r="AK44" s="74">
        <f t="shared" si="27"/>
        <v>34935</v>
      </c>
      <c r="AL44" s="74">
        <f t="shared" si="27"/>
        <v>34935</v>
      </c>
      <c r="AM44" s="74">
        <f t="shared" si="27"/>
        <v>35785</v>
      </c>
      <c r="AN44" s="74">
        <f t="shared" si="27"/>
        <v>35785</v>
      </c>
      <c r="AO44" s="74">
        <f t="shared" si="27"/>
        <v>35785</v>
      </c>
      <c r="AP44" s="74">
        <f t="shared" si="27"/>
        <v>40205</v>
      </c>
      <c r="AQ44" s="74">
        <f t="shared" si="27"/>
        <v>40205</v>
      </c>
      <c r="AR44" s="74">
        <f t="shared" si="27"/>
        <v>40205</v>
      </c>
      <c r="AS44" s="74">
        <f t="shared" si="27"/>
        <v>35785</v>
      </c>
      <c r="AT44" s="74">
        <f t="shared" si="27"/>
        <v>34935</v>
      </c>
      <c r="AU44" s="74">
        <f t="shared" si="27"/>
        <v>31535</v>
      </c>
      <c r="AV44" s="74">
        <f t="shared" si="27"/>
        <v>33235</v>
      </c>
      <c r="AW44" s="74">
        <f t="shared" si="27"/>
        <v>32385</v>
      </c>
      <c r="AX44" s="45">
        <f t="shared" si="27"/>
        <v>25330</v>
      </c>
      <c r="AY44" s="45">
        <f t="shared" si="27"/>
        <v>26180</v>
      </c>
      <c r="AZ44" s="45">
        <f t="shared" si="27"/>
        <v>25330</v>
      </c>
      <c r="BA44" s="45">
        <f t="shared" si="27"/>
        <v>26180</v>
      </c>
      <c r="BB44" s="45">
        <f t="shared" si="27"/>
        <v>24905</v>
      </c>
      <c r="BC44" s="45">
        <f t="shared" si="27"/>
        <v>25755</v>
      </c>
      <c r="BD44" s="45">
        <f t="shared" si="27"/>
        <v>24905</v>
      </c>
    </row>
    <row r="45" spans="1:56" s="15" customFormat="1" ht="12" customHeight="1" x14ac:dyDescent="0.2">
      <c r="A45" s="134"/>
    </row>
    <row r="46" spans="1:56" s="15" customFormat="1" ht="12" customHeight="1" x14ac:dyDescent="0.2">
      <c r="A46" s="134"/>
    </row>
    <row r="48" spans="1:56"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8" t="s">
        <v>72</v>
      </c>
    </row>
    <row r="57" spans="1:1" s="53" customFormat="1" ht="156.75" thickBot="1" x14ac:dyDescent="0.25">
      <c r="A57" s="275" t="s">
        <v>423</v>
      </c>
    </row>
    <row r="58" spans="1:1" ht="15.75" thickBot="1" x14ac:dyDescent="0.3"/>
    <row r="59" spans="1:1" s="168" customFormat="1" ht="12.75" thickBot="1" x14ac:dyDescent="0.25">
      <c r="A59" s="217" t="s">
        <v>261</v>
      </c>
    </row>
    <row r="60" spans="1:1" s="168" customFormat="1" ht="12.75" thickBot="1" x14ac:dyDescent="0.25">
      <c r="A60" s="256" t="s">
        <v>424</v>
      </c>
    </row>
    <row r="61" spans="1:1" s="168" customFormat="1" ht="12" x14ac:dyDescent="0.2">
      <c r="A61" s="257" t="s">
        <v>425</v>
      </c>
    </row>
  </sheetData>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9" t="s">
        <v>244</v>
      </c>
    </row>
    <row r="44" spans="1:1" x14ac:dyDescent="0.25">
      <c r="A44" s="218" t="s">
        <v>237</v>
      </c>
    </row>
    <row r="45" spans="1:1" ht="82.9" customHeight="1" thickBot="1" x14ac:dyDescent="0.3">
      <c r="A45" s="222" t="s">
        <v>266</v>
      </c>
    </row>
    <row r="46" spans="1:1" ht="41.45" customHeight="1" thickBot="1" x14ac:dyDescent="0.3">
      <c r="A46" s="207" t="s">
        <v>238</v>
      </c>
    </row>
    <row r="47" spans="1:1" ht="52.5" customHeight="1" thickBot="1" x14ac:dyDescent="0.3">
      <c r="A47" s="207" t="s">
        <v>239</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26" t="s">
        <v>48</v>
      </c>
      <c r="B31" s="327"/>
      <c r="C31" s="327"/>
    </row>
    <row r="32" spans="1:40" customFormat="1" ht="15" customHeight="1" x14ac:dyDescent="0.25">
      <c r="A32" s="328"/>
      <c r="B32" s="329"/>
      <c r="C32" s="329"/>
    </row>
    <row r="33" spans="1:4" customFormat="1" ht="61.5" customHeight="1" thickBot="1" x14ac:dyDescent="0.3">
      <c r="A33" s="330"/>
      <c r="B33" s="331"/>
      <c r="C33" s="331"/>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24" t="s">
        <v>33</v>
      </c>
      <c r="B40" s="325"/>
      <c r="C40" s="325"/>
      <c r="D40" s="325"/>
    </row>
    <row r="41" spans="1:4" customFormat="1" x14ac:dyDescent="0.25">
      <c r="A41" s="325"/>
      <c r="B41" s="325"/>
      <c r="C41" s="325"/>
      <c r="D41" s="325"/>
    </row>
    <row r="42" spans="1:4" customFormat="1" x14ac:dyDescent="0.25">
      <c r="A42" s="325"/>
      <c r="B42" s="325"/>
      <c r="C42" s="325"/>
      <c r="D42" s="325"/>
    </row>
    <row r="43" spans="1:4" customFormat="1" x14ac:dyDescent="0.25">
      <c r="A43" s="325"/>
      <c r="B43" s="325"/>
      <c r="C43" s="325"/>
      <c r="D43" s="325"/>
    </row>
    <row r="44" spans="1:4" customFormat="1" x14ac:dyDescent="0.25">
      <c r="A44" s="325"/>
      <c r="B44" s="325"/>
      <c r="C44" s="325"/>
      <c r="D44" s="325"/>
    </row>
    <row r="45" spans="1:4" customFormat="1" x14ac:dyDescent="0.25">
      <c r="A45" s="325"/>
      <c r="B45" s="325"/>
      <c r="C45" s="325"/>
      <c r="D45" s="325"/>
    </row>
    <row r="46" spans="1:4" customFormat="1" x14ac:dyDescent="0.25">
      <c r="A46" s="325"/>
      <c r="B46" s="325"/>
      <c r="C46" s="325"/>
      <c r="D46" s="325"/>
    </row>
    <row r="47" spans="1:4" customFormat="1" ht="270.75" customHeight="1" x14ac:dyDescent="0.25">
      <c r="A47" s="325"/>
      <c r="B47" s="325"/>
      <c r="C47" s="325"/>
      <c r="D47" s="325"/>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32" t="s">
        <v>87</v>
      </c>
      <c r="B67" s="333"/>
      <c r="C67" s="333"/>
      <c r="D67" s="333"/>
      <c r="E67" s="333"/>
      <c r="F67" s="333"/>
      <c r="G67" s="333"/>
      <c r="H67" s="333"/>
      <c r="I67" s="333"/>
      <c r="J67" s="333"/>
      <c r="K67" s="333"/>
      <c r="L67" s="333"/>
      <c r="M67" s="333"/>
      <c r="N67" s="333"/>
      <c r="O67" s="333"/>
      <c r="P67" s="333"/>
      <c r="Q67" s="333"/>
      <c r="R67" s="333"/>
      <c r="S67" s="333"/>
      <c r="T67" s="333"/>
      <c r="U67" s="333"/>
      <c r="V67" s="333"/>
      <c r="W67" s="333"/>
      <c r="X67" s="333"/>
      <c r="Y67" s="333"/>
      <c r="Z67" s="333"/>
      <c r="AA67" s="333"/>
      <c r="AB67" s="333"/>
      <c r="AC67" s="333"/>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D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56" width="9.85546875" style="8" bestFit="1" customWidth="1"/>
    <col min="57" max="16384" width="9.140625" style="8"/>
  </cols>
  <sheetData>
    <row r="1" spans="1:56" x14ac:dyDescent="0.25">
      <c r="A1" s="9" t="s">
        <v>301</v>
      </c>
    </row>
    <row r="2" spans="1:56" s="29" customFormat="1" ht="12.75" x14ac:dyDescent="0.2">
      <c r="A2" s="9"/>
    </row>
    <row r="3" spans="1:56" s="2" customFormat="1" ht="12.75" customHeight="1" x14ac:dyDescent="0.2">
      <c r="A3" s="11" t="s">
        <v>6</v>
      </c>
    </row>
    <row r="4" spans="1:56" s="1" customFormat="1" x14ac:dyDescent="0.25">
      <c r="A4" s="259" t="s">
        <v>59</v>
      </c>
      <c r="B4" s="195">
        <v>45588</v>
      </c>
      <c r="C4" s="195">
        <v>45589</v>
      </c>
      <c r="D4" s="195">
        <v>45591</v>
      </c>
      <c r="E4" s="195">
        <v>45592</v>
      </c>
      <c r="F4" s="195">
        <v>45595</v>
      </c>
      <c r="G4" s="195">
        <v>45596</v>
      </c>
      <c r="H4" s="195">
        <v>45597</v>
      </c>
      <c r="I4" s="113">
        <v>45599</v>
      </c>
      <c r="J4" s="113">
        <v>45600</v>
      </c>
      <c r="K4" s="195">
        <v>45601</v>
      </c>
      <c r="L4" s="113">
        <v>45604</v>
      </c>
      <c r="M4" s="195">
        <v>45616</v>
      </c>
      <c r="N4" s="113">
        <v>45618</v>
      </c>
      <c r="O4" s="113">
        <v>45627</v>
      </c>
      <c r="P4" s="113">
        <v>45632</v>
      </c>
      <c r="Q4" s="195">
        <v>45636</v>
      </c>
      <c r="R4" s="113">
        <v>45639</v>
      </c>
      <c r="S4" s="113">
        <v>45641</v>
      </c>
      <c r="T4" s="113">
        <v>45646</v>
      </c>
      <c r="U4" s="113">
        <v>45648</v>
      </c>
      <c r="V4" s="113">
        <v>45652</v>
      </c>
      <c r="W4" s="195">
        <v>45653</v>
      </c>
      <c r="X4" s="195">
        <v>45655</v>
      </c>
      <c r="Y4" s="195">
        <v>45656</v>
      </c>
      <c r="Z4" s="195">
        <v>45657</v>
      </c>
      <c r="AA4" s="195">
        <v>45658</v>
      </c>
      <c r="AB4" s="317">
        <v>45662</v>
      </c>
      <c r="AC4" s="113">
        <v>45664</v>
      </c>
      <c r="AD4" s="113">
        <v>45665</v>
      </c>
      <c r="AE4" s="195">
        <v>45666</v>
      </c>
      <c r="AF4" s="195">
        <v>45667</v>
      </c>
      <c r="AG4" s="195">
        <v>45669</v>
      </c>
      <c r="AH4" s="195">
        <v>45670</v>
      </c>
      <c r="AI4" s="195">
        <v>45674</v>
      </c>
      <c r="AJ4" s="195">
        <v>45676</v>
      </c>
      <c r="AK4" s="195">
        <v>45681</v>
      </c>
      <c r="AL4" s="195">
        <v>45683</v>
      </c>
      <c r="AM4" s="195">
        <v>45688</v>
      </c>
      <c r="AN4" s="195">
        <v>45695</v>
      </c>
      <c r="AO4" s="195">
        <v>45697</v>
      </c>
      <c r="AP4" s="195">
        <v>45702</v>
      </c>
      <c r="AQ4" s="195">
        <v>45704</v>
      </c>
      <c r="AR4" s="195">
        <v>45709</v>
      </c>
      <c r="AS4" s="195">
        <v>45712</v>
      </c>
      <c r="AT4" s="195">
        <v>45717</v>
      </c>
      <c r="AU4" s="195">
        <v>45718</v>
      </c>
      <c r="AV4" s="195">
        <v>45723</v>
      </c>
      <c r="AW4" s="195">
        <v>45726</v>
      </c>
      <c r="AX4" s="113">
        <v>45727</v>
      </c>
      <c r="AY4" s="113">
        <v>45730</v>
      </c>
      <c r="AZ4" s="113">
        <v>45732</v>
      </c>
      <c r="BA4" s="113">
        <v>45737</v>
      </c>
      <c r="BB4" s="113">
        <v>45739</v>
      </c>
      <c r="BC4" s="113">
        <v>45744</v>
      </c>
      <c r="BD4" s="113">
        <v>45746</v>
      </c>
    </row>
    <row r="5" spans="1:56" s="1" customFormat="1" ht="23.25" customHeight="1" x14ac:dyDescent="0.25">
      <c r="A5" s="259"/>
      <c r="B5" s="195">
        <v>45588</v>
      </c>
      <c r="C5" s="195">
        <v>45590</v>
      </c>
      <c r="D5" s="195">
        <v>45591</v>
      </c>
      <c r="E5" s="195">
        <v>45594</v>
      </c>
      <c r="F5" s="195">
        <v>45595</v>
      </c>
      <c r="G5" s="195">
        <v>45596</v>
      </c>
      <c r="H5" s="195">
        <v>45598</v>
      </c>
      <c r="I5" s="113">
        <v>45599</v>
      </c>
      <c r="J5" s="113">
        <v>45600</v>
      </c>
      <c r="K5" s="195">
        <v>45603</v>
      </c>
      <c r="L5" s="113">
        <v>45615</v>
      </c>
      <c r="M5" s="195">
        <v>45617</v>
      </c>
      <c r="N5" s="113">
        <v>45626</v>
      </c>
      <c r="O5" s="113">
        <v>45631</v>
      </c>
      <c r="P5" s="113">
        <v>45635</v>
      </c>
      <c r="Q5" s="195">
        <v>45638</v>
      </c>
      <c r="R5" s="113">
        <v>45640</v>
      </c>
      <c r="S5" s="113">
        <v>45645</v>
      </c>
      <c r="T5" s="113">
        <v>45647</v>
      </c>
      <c r="U5" s="113">
        <v>45651</v>
      </c>
      <c r="V5" s="113">
        <v>45652</v>
      </c>
      <c r="W5" s="195">
        <v>45654</v>
      </c>
      <c r="X5" s="195">
        <v>45655</v>
      </c>
      <c r="Y5" s="195">
        <v>45656</v>
      </c>
      <c r="Z5" s="195">
        <v>45657</v>
      </c>
      <c r="AA5" s="195">
        <v>45661</v>
      </c>
      <c r="AB5" s="317">
        <v>45663</v>
      </c>
      <c r="AC5" s="113">
        <v>45664</v>
      </c>
      <c r="AD5" s="113">
        <v>45665</v>
      </c>
      <c r="AE5" s="195">
        <v>45666</v>
      </c>
      <c r="AF5" s="195">
        <v>45668</v>
      </c>
      <c r="AG5" s="195">
        <v>45669</v>
      </c>
      <c r="AH5" s="195">
        <v>45673</v>
      </c>
      <c r="AI5" s="195">
        <v>45675</v>
      </c>
      <c r="AJ5" s="195">
        <v>45680</v>
      </c>
      <c r="AK5" s="195">
        <v>45682</v>
      </c>
      <c r="AL5" s="195">
        <v>45687</v>
      </c>
      <c r="AM5" s="195">
        <v>45694</v>
      </c>
      <c r="AN5" s="195">
        <v>45696</v>
      </c>
      <c r="AO5" s="195">
        <v>45701</v>
      </c>
      <c r="AP5" s="195">
        <v>45703</v>
      </c>
      <c r="AQ5" s="195">
        <v>45708</v>
      </c>
      <c r="AR5" s="195">
        <v>45711</v>
      </c>
      <c r="AS5" s="195">
        <v>45716</v>
      </c>
      <c r="AT5" s="195">
        <v>45717</v>
      </c>
      <c r="AU5" s="195">
        <v>45722</v>
      </c>
      <c r="AV5" s="195">
        <v>45725</v>
      </c>
      <c r="AW5" s="195">
        <v>45726</v>
      </c>
      <c r="AX5" s="113">
        <v>45729</v>
      </c>
      <c r="AY5" s="113">
        <v>45731</v>
      </c>
      <c r="AZ5" s="113">
        <v>45736</v>
      </c>
      <c r="BA5" s="113">
        <v>45738</v>
      </c>
      <c r="BB5" s="113">
        <v>45743</v>
      </c>
      <c r="BC5" s="113">
        <v>45745</v>
      </c>
      <c r="BD5" s="113">
        <v>45747</v>
      </c>
    </row>
    <row r="6" spans="1:56" s="15" customFormat="1" ht="12" customHeight="1" x14ac:dyDescent="0.2">
      <c r="A6" s="13" t="s">
        <v>220</v>
      </c>
    </row>
    <row r="7" spans="1:56" s="15" customFormat="1" ht="12" customHeight="1" x14ac:dyDescent="0.2">
      <c r="A7" s="4">
        <v>1</v>
      </c>
      <c r="B7" s="13">
        <v>10100</v>
      </c>
      <c r="C7" s="13">
        <v>11000</v>
      </c>
      <c r="D7" s="13">
        <v>14500</v>
      </c>
      <c r="E7" s="13">
        <v>11000</v>
      </c>
      <c r="F7" s="13">
        <v>13000</v>
      </c>
      <c r="G7" s="13">
        <v>14500</v>
      </c>
      <c r="H7" s="13">
        <v>9200</v>
      </c>
      <c r="I7" s="13">
        <v>7700</v>
      </c>
      <c r="J7" s="13">
        <v>6900</v>
      </c>
      <c r="K7" s="13">
        <v>6300</v>
      </c>
      <c r="L7" s="13">
        <v>6100</v>
      </c>
      <c r="M7" s="13">
        <v>6300</v>
      </c>
      <c r="N7" s="13">
        <v>6100</v>
      </c>
      <c r="O7" s="13">
        <v>6100</v>
      </c>
      <c r="P7" s="13">
        <v>6300</v>
      </c>
      <c r="Q7" s="13">
        <v>6500</v>
      </c>
      <c r="R7" s="13">
        <v>6300</v>
      </c>
      <c r="S7" s="13">
        <v>6900</v>
      </c>
      <c r="T7" s="13">
        <v>10100</v>
      </c>
      <c r="U7" s="13">
        <v>9200</v>
      </c>
      <c r="V7" s="13">
        <v>11000</v>
      </c>
      <c r="W7" s="205">
        <v>14500</v>
      </c>
      <c r="X7" s="13">
        <v>23000</v>
      </c>
      <c r="Y7" s="13">
        <v>25000</v>
      </c>
      <c r="Z7" s="205">
        <v>35000</v>
      </c>
      <c r="AA7" s="13">
        <v>35000</v>
      </c>
      <c r="AB7" s="205">
        <v>30500</v>
      </c>
      <c r="AC7" s="13">
        <v>23000</v>
      </c>
      <c r="AD7" s="13">
        <v>20000</v>
      </c>
      <c r="AE7" s="13">
        <v>14000</v>
      </c>
      <c r="AF7" s="13">
        <v>15000</v>
      </c>
      <c r="AG7" s="13">
        <v>14000</v>
      </c>
      <c r="AH7" s="13">
        <v>14000</v>
      </c>
      <c r="AI7" s="13">
        <v>16000</v>
      </c>
      <c r="AJ7" s="205">
        <v>16000</v>
      </c>
      <c r="AK7" s="13">
        <v>18000</v>
      </c>
      <c r="AL7" s="13">
        <v>18000</v>
      </c>
      <c r="AM7" s="13">
        <v>19000</v>
      </c>
      <c r="AN7" s="13">
        <v>19000</v>
      </c>
      <c r="AO7" s="205">
        <v>19000</v>
      </c>
      <c r="AP7" s="205">
        <v>24200</v>
      </c>
      <c r="AQ7" s="205">
        <v>24200</v>
      </c>
      <c r="AR7" s="13">
        <v>24200</v>
      </c>
      <c r="AS7" s="205">
        <v>19000</v>
      </c>
      <c r="AT7" s="13">
        <v>18000</v>
      </c>
      <c r="AU7" s="13">
        <v>14000</v>
      </c>
      <c r="AV7" s="13">
        <v>16000</v>
      </c>
      <c r="AW7" s="13">
        <v>15000</v>
      </c>
      <c r="AX7" s="13">
        <v>9700</v>
      </c>
      <c r="AY7" s="13">
        <v>10700</v>
      </c>
      <c r="AZ7" s="13">
        <v>9700</v>
      </c>
      <c r="BA7" s="13">
        <v>10700</v>
      </c>
      <c r="BB7" s="13">
        <v>9200</v>
      </c>
      <c r="BC7" s="13">
        <v>10200</v>
      </c>
      <c r="BD7" s="13">
        <v>9200</v>
      </c>
    </row>
    <row r="8" spans="1:56" s="15" customFormat="1" ht="12" customHeight="1" x14ac:dyDescent="0.2">
      <c r="A8" s="4">
        <v>2</v>
      </c>
      <c r="B8" s="31">
        <f t="shared" ref="B8" si="0">B7+1300</f>
        <v>11400</v>
      </c>
      <c r="C8" s="31">
        <f t="shared" ref="C8:J8" si="1">C7+1300</f>
        <v>12300</v>
      </c>
      <c r="D8" s="31">
        <f t="shared" ref="D8" si="2">D7+1300</f>
        <v>15800</v>
      </c>
      <c r="E8" s="31">
        <f t="shared" si="1"/>
        <v>12300</v>
      </c>
      <c r="F8" s="31">
        <f t="shared" ref="F8:G8" si="3">F7+1300</f>
        <v>14300</v>
      </c>
      <c r="G8" s="31">
        <f t="shared" si="3"/>
        <v>15800</v>
      </c>
      <c r="H8" s="31">
        <f t="shared" si="1"/>
        <v>10500</v>
      </c>
      <c r="I8" s="31">
        <f t="shared" si="1"/>
        <v>9000</v>
      </c>
      <c r="J8" s="31">
        <f t="shared" si="1"/>
        <v>8200</v>
      </c>
      <c r="K8" s="31">
        <f t="shared" ref="K8:O8" si="4">K7+1300</f>
        <v>7600</v>
      </c>
      <c r="L8" s="31">
        <f t="shared" ref="L8:M8" si="5">L7+1300</f>
        <v>7400</v>
      </c>
      <c r="M8" s="31">
        <f t="shared" si="5"/>
        <v>7600</v>
      </c>
      <c r="N8" s="31">
        <f t="shared" ref="N8" si="6">N7+1300</f>
        <v>7400</v>
      </c>
      <c r="O8" s="31">
        <f t="shared" si="4"/>
        <v>7400</v>
      </c>
      <c r="P8" s="31">
        <f t="shared" ref="P8:S8" si="7">P7+1300</f>
        <v>7600</v>
      </c>
      <c r="Q8" s="31">
        <f t="shared" ref="Q8" si="8">Q7+1300</f>
        <v>7800</v>
      </c>
      <c r="R8" s="31">
        <f t="shared" ref="R8" si="9">R7+1300</f>
        <v>7600</v>
      </c>
      <c r="S8" s="31">
        <f t="shared" si="7"/>
        <v>8200</v>
      </c>
      <c r="T8" s="31">
        <f t="shared" ref="T8:U8" si="10">T7+1300</f>
        <v>11400</v>
      </c>
      <c r="U8" s="31">
        <f t="shared" si="10"/>
        <v>10500</v>
      </c>
      <c r="V8" s="31">
        <f t="shared" ref="V8:W8" si="11">V7+1300</f>
        <v>12300</v>
      </c>
      <c r="W8" s="205">
        <f t="shared" si="11"/>
        <v>15800</v>
      </c>
      <c r="X8" s="31">
        <f t="shared" ref="X8:AD8" si="12">X7+1900</f>
        <v>24900</v>
      </c>
      <c r="Y8" s="31">
        <f t="shared" si="12"/>
        <v>26900</v>
      </c>
      <c r="Z8" s="205">
        <f t="shared" si="12"/>
        <v>36900</v>
      </c>
      <c r="AA8" s="31">
        <f t="shared" si="12"/>
        <v>36900</v>
      </c>
      <c r="AB8" s="205">
        <f t="shared" si="12"/>
        <v>32400</v>
      </c>
      <c r="AC8" s="31">
        <f t="shared" si="12"/>
        <v>24900</v>
      </c>
      <c r="AD8" s="31">
        <f t="shared" si="12"/>
        <v>21900</v>
      </c>
      <c r="AE8" s="31">
        <f>AE7+1700</f>
        <v>15700</v>
      </c>
      <c r="AF8" s="31">
        <f>AF7+1700</f>
        <v>16700</v>
      </c>
      <c r="AG8" s="31">
        <f t="shared" ref="AG8:AX8" si="13">AG7+1700</f>
        <v>15700</v>
      </c>
      <c r="AH8" s="31">
        <f t="shared" ref="AH8" si="14">AH7+1700</f>
        <v>15700</v>
      </c>
      <c r="AI8" s="31">
        <f t="shared" si="13"/>
        <v>17700</v>
      </c>
      <c r="AJ8" s="205">
        <f t="shared" si="13"/>
        <v>17700</v>
      </c>
      <c r="AK8" s="31">
        <f t="shared" si="13"/>
        <v>19700</v>
      </c>
      <c r="AL8" s="31">
        <f t="shared" si="13"/>
        <v>19700</v>
      </c>
      <c r="AM8" s="31">
        <f t="shared" si="13"/>
        <v>20700</v>
      </c>
      <c r="AN8" s="31">
        <f t="shared" si="13"/>
        <v>20700</v>
      </c>
      <c r="AO8" s="205">
        <f t="shared" si="13"/>
        <v>20700</v>
      </c>
      <c r="AP8" s="205">
        <f t="shared" si="13"/>
        <v>25900</v>
      </c>
      <c r="AQ8" s="205">
        <f t="shared" ref="AQ8" si="15">AQ7+1700</f>
        <v>25900</v>
      </c>
      <c r="AR8" s="31">
        <f t="shared" si="13"/>
        <v>25900</v>
      </c>
      <c r="AS8" s="205">
        <f t="shared" si="13"/>
        <v>20700</v>
      </c>
      <c r="AT8" s="31">
        <f t="shared" si="13"/>
        <v>19700</v>
      </c>
      <c r="AU8" s="31">
        <f t="shared" si="13"/>
        <v>15700</v>
      </c>
      <c r="AV8" s="31">
        <f t="shared" si="13"/>
        <v>17700</v>
      </c>
      <c r="AW8" s="31">
        <f t="shared" si="13"/>
        <v>16700</v>
      </c>
      <c r="AX8" s="31">
        <f t="shared" si="13"/>
        <v>11400</v>
      </c>
      <c r="AY8" s="31">
        <f t="shared" ref="AY8" si="16">AY7+1700</f>
        <v>12400</v>
      </c>
      <c r="AZ8" s="31">
        <f t="shared" ref="AZ8" si="17">AZ7+1700</f>
        <v>11400</v>
      </c>
      <c r="BA8" s="31">
        <f t="shared" ref="BA8" si="18">BA7+1700</f>
        <v>12400</v>
      </c>
      <c r="BB8" s="31">
        <f t="shared" ref="BB8" si="19">BB7+1700</f>
        <v>10900</v>
      </c>
      <c r="BC8" s="31">
        <f t="shared" ref="BC8" si="20">BC7+1700</f>
        <v>11900</v>
      </c>
      <c r="BD8" s="31">
        <f t="shared" ref="BD8" si="21">BD7+1700</f>
        <v>10900</v>
      </c>
    </row>
    <row r="9" spans="1:56" s="15" customFormat="1" ht="12" customHeight="1" x14ac:dyDescent="0.2">
      <c r="A9" s="13" t="s">
        <v>307</v>
      </c>
      <c r="AM9" s="10"/>
    </row>
    <row r="10" spans="1:56" s="15" customFormat="1" ht="12" customHeight="1" x14ac:dyDescent="0.2">
      <c r="A10" s="4">
        <v>1</v>
      </c>
      <c r="B10" s="31">
        <f t="shared" ref="B10" si="22">B7+1500</f>
        <v>11600</v>
      </c>
      <c r="C10" s="31">
        <f t="shared" ref="C10:J10" si="23">C7+1500</f>
        <v>12500</v>
      </c>
      <c r="D10" s="31">
        <f t="shared" ref="D10" si="24">D7+1500</f>
        <v>16000</v>
      </c>
      <c r="E10" s="31">
        <f t="shared" si="23"/>
        <v>12500</v>
      </c>
      <c r="F10" s="31">
        <f t="shared" ref="F10:G10" si="25">F7+1500</f>
        <v>14500</v>
      </c>
      <c r="G10" s="31">
        <f t="shared" si="25"/>
        <v>16000</v>
      </c>
      <c r="H10" s="31">
        <f t="shared" si="23"/>
        <v>10700</v>
      </c>
      <c r="I10" s="31">
        <f t="shared" si="23"/>
        <v>9200</v>
      </c>
      <c r="J10" s="31">
        <f t="shared" si="23"/>
        <v>8400</v>
      </c>
      <c r="K10" s="31">
        <f t="shared" ref="K10:O10" si="26">K7+1500</f>
        <v>7800</v>
      </c>
      <c r="L10" s="31">
        <f t="shared" ref="L10:M10" si="27">L7+1500</f>
        <v>7600</v>
      </c>
      <c r="M10" s="31">
        <f t="shared" si="27"/>
        <v>7800</v>
      </c>
      <c r="N10" s="31">
        <f t="shared" ref="N10" si="28">N7+1500</f>
        <v>7600</v>
      </c>
      <c r="O10" s="31">
        <f t="shared" si="26"/>
        <v>7600</v>
      </c>
      <c r="P10" s="31">
        <f t="shared" ref="P10:S10" si="29">P7+1500</f>
        <v>7800</v>
      </c>
      <c r="Q10" s="31">
        <f t="shared" ref="Q10" si="30">Q7+1500</f>
        <v>8000</v>
      </c>
      <c r="R10" s="31">
        <f t="shared" ref="R10" si="31">R7+1500</f>
        <v>7800</v>
      </c>
      <c r="S10" s="31">
        <f t="shared" si="29"/>
        <v>8400</v>
      </c>
      <c r="T10" s="31">
        <f t="shared" ref="T10:U10" si="32">T7+1500</f>
        <v>11600</v>
      </c>
      <c r="U10" s="31">
        <f t="shared" si="32"/>
        <v>10700</v>
      </c>
      <c r="V10" s="31">
        <f t="shared" ref="V10" si="33">V7+1500</f>
        <v>12500</v>
      </c>
      <c r="W10" s="205">
        <f>W7+1500</f>
        <v>16000</v>
      </c>
      <c r="X10" s="31">
        <f>X7+2500</f>
        <v>25500</v>
      </c>
      <c r="Y10" s="31">
        <f t="shared" ref="Y10:AD10" si="34">Y7+2500</f>
        <v>27500</v>
      </c>
      <c r="Z10" s="205">
        <f t="shared" si="34"/>
        <v>37500</v>
      </c>
      <c r="AA10" s="31">
        <f t="shared" si="34"/>
        <v>37500</v>
      </c>
      <c r="AB10" s="205">
        <f t="shared" si="34"/>
        <v>33000</v>
      </c>
      <c r="AC10" s="31">
        <f t="shared" si="34"/>
        <v>25500</v>
      </c>
      <c r="AD10" s="31">
        <f t="shared" si="34"/>
        <v>22500</v>
      </c>
      <c r="AE10" s="205">
        <f>AE7+2500</f>
        <v>16500</v>
      </c>
      <c r="AF10" s="205">
        <f t="shared" ref="AF10:AW10" si="35">AF7+2500</f>
        <v>17500</v>
      </c>
      <c r="AG10" s="205">
        <f t="shared" si="35"/>
        <v>16500</v>
      </c>
      <c r="AH10" s="205">
        <f t="shared" si="35"/>
        <v>16500</v>
      </c>
      <c r="AI10" s="205">
        <f t="shared" si="35"/>
        <v>18500</v>
      </c>
      <c r="AJ10" s="205">
        <f t="shared" si="35"/>
        <v>18500</v>
      </c>
      <c r="AK10" s="205">
        <f t="shared" si="35"/>
        <v>20500</v>
      </c>
      <c r="AL10" s="205">
        <f t="shared" si="35"/>
        <v>20500</v>
      </c>
      <c r="AM10" s="13">
        <f t="shared" si="35"/>
        <v>21500</v>
      </c>
      <c r="AN10" s="205">
        <f t="shared" si="35"/>
        <v>21500</v>
      </c>
      <c r="AO10" s="205">
        <f t="shared" si="35"/>
        <v>21500</v>
      </c>
      <c r="AP10" s="205">
        <f t="shared" si="35"/>
        <v>26700</v>
      </c>
      <c r="AQ10" s="205">
        <f t="shared" si="35"/>
        <v>26700</v>
      </c>
      <c r="AR10" s="205">
        <f t="shared" si="35"/>
        <v>26700</v>
      </c>
      <c r="AS10" s="205">
        <f t="shared" si="35"/>
        <v>21500</v>
      </c>
      <c r="AT10" s="205">
        <f t="shared" si="35"/>
        <v>20500</v>
      </c>
      <c r="AU10" s="205">
        <f t="shared" si="35"/>
        <v>16500</v>
      </c>
      <c r="AV10" s="205">
        <f t="shared" si="35"/>
        <v>18500</v>
      </c>
      <c r="AW10" s="205">
        <f t="shared" si="35"/>
        <v>17500</v>
      </c>
      <c r="AX10" s="31">
        <f>AX7+1700</f>
        <v>11400</v>
      </c>
      <c r="AY10" s="31">
        <f t="shared" ref="AY10:BD10" si="36">AY7+1700</f>
        <v>12400</v>
      </c>
      <c r="AZ10" s="31">
        <f t="shared" si="36"/>
        <v>11400</v>
      </c>
      <c r="BA10" s="31">
        <f t="shared" si="36"/>
        <v>12400</v>
      </c>
      <c r="BB10" s="31">
        <f t="shared" si="36"/>
        <v>10900</v>
      </c>
      <c r="BC10" s="31">
        <f t="shared" si="36"/>
        <v>11900</v>
      </c>
      <c r="BD10" s="31">
        <f t="shared" si="36"/>
        <v>10900</v>
      </c>
    </row>
    <row r="11" spans="1:56" s="15" customFormat="1" ht="12" customHeight="1" x14ac:dyDescent="0.2">
      <c r="A11" s="4">
        <v>2</v>
      </c>
      <c r="B11" s="31">
        <f t="shared" ref="B11" si="37">B10+1300</f>
        <v>12900</v>
      </c>
      <c r="C11" s="31">
        <f t="shared" ref="C11:J11" si="38">C10+1300</f>
        <v>13800</v>
      </c>
      <c r="D11" s="31">
        <f t="shared" ref="D11" si="39">D10+1300</f>
        <v>17300</v>
      </c>
      <c r="E11" s="31">
        <f t="shared" si="38"/>
        <v>13800</v>
      </c>
      <c r="F11" s="31">
        <f t="shared" ref="F11:G11" si="40">F10+1300</f>
        <v>15800</v>
      </c>
      <c r="G11" s="31">
        <f t="shared" si="40"/>
        <v>17300</v>
      </c>
      <c r="H11" s="31">
        <f t="shared" si="38"/>
        <v>12000</v>
      </c>
      <c r="I11" s="31">
        <f t="shared" si="38"/>
        <v>10500</v>
      </c>
      <c r="J11" s="31">
        <f t="shared" si="38"/>
        <v>9700</v>
      </c>
      <c r="K11" s="31">
        <f t="shared" ref="K11:O11" si="41">K10+1300</f>
        <v>9100</v>
      </c>
      <c r="L11" s="31">
        <f t="shared" ref="L11:M11" si="42">L10+1300</f>
        <v>8900</v>
      </c>
      <c r="M11" s="31">
        <f t="shared" si="42"/>
        <v>9100</v>
      </c>
      <c r="N11" s="31">
        <f t="shared" ref="N11" si="43">N10+1300</f>
        <v>8900</v>
      </c>
      <c r="O11" s="31">
        <f t="shared" si="41"/>
        <v>8900</v>
      </c>
      <c r="P11" s="31">
        <f t="shared" ref="P11:S11" si="44">P10+1300</f>
        <v>9100</v>
      </c>
      <c r="Q11" s="31">
        <f t="shared" ref="Q11" si="45">Q10+1300</f>
        <v>9300</v>
      </c>
      <c r="R11" s="31">
        <f t="shared" ref="R11" si="46">R10+1300</f>
        <v>9100</v>
      </c>
      <c r="S11" s="31">
        <f t="shared" si="44"/>
        <v>9700</v>
      </c>
      <c r="T11" s="31">
        <f t="shared" ref="T11:U11" si="47">T10+1300</f>
        <v>12900</v>
      </c>
      <c r="U11" s="31">
        <f t="shared" si="47"/>
        <v>12000</v>
      </c>
      <c r="V11" s="31">
        <f t="shared" ref="V11:W11" si="48">V10+1300</f>
        <v>13800</v>
      </c>
      <c r="W11" s="205">
        <f t="shared" si="48"/>
        <v>17300</v>
      </c>
      <c r="X11" s="31">
        <f t="shared" ref="X11:AD11" si="49">X10+1900</f>
        <v>27400</v>
      </c>
      <c r="Y11" s="31">
        <f t="shared" si="49"/>
        <v>29400</v>
      </c>
      <c r="Z11" s="205">
        <f t="shared" si="49"/>
        <v>39400</v>
      </c>
      <c r="AA11" s="31">
        <f t="shared" si="49"/>
        <v>39400</v>
      </c>
      <c r="AB11" s="205">
        <f t="shared" si="49"/>
        <v>34900</v>
      </c>
      <c r="AC11" s="31">
        <f t="shared" si="49"/>
        <v>27400</v>
      </c>
      <c r="AD11" s="31">
        <f t="shared" si="49"/>
        <v>24400</v>
      </c>
      <c r="AE11" s="205">
        <f>AE10+1700</f>
        <v>18200</v>
      </c>
      <c r="AF11" s="205">
        <f t="shared" ref="AF11:AW11" si="50">AF10+1700</f>
        <v>19200</v>
      </c>
      <c r="AG11" s="205">
        <f t="shared" si="50"/>
        <v>18200</v>
      </c>
      <c r="AH11" s="205">
        <f t="shared" si="50"/>
        <v>18200</v>
      </c>
      <c r="AI11" s="205">
        <f t="shared" si="50"/>
        <v>20200</v>
      </c>
      <c r="AJ11" s="205">
        <f t="shared" si="50"/>
        <v>20200</v>
      </c>
      <c r="AK11" s="205">
        <f t="shared" si="50"/>
        <v>22200</v>
      </c>
      <c r="AL11" s="205">
        <f t="shared" si="50"/>
        <v>22200</v>
      </c>
      <c r="AM11" s="13">
        <f t="shared" si="50"/>
        <v>23200</v>
      </c>
      <c r="AN11" s="205">
        <f t="shared" si="50"/>
        <v>23200</v>
      </c>
      <c r="AO11" s="205">
        <f t="shared" si="50"/>
        <v>23200</v>
      </c>
      <c r="AP11" s="205">
        <f t="shared" si="50"/>
        <v>28400</v>
      </c>
      <c r="AQ11" s="205">
        <f t="shared" si="50"/>
        <v>28400</v>
      </c>
      <c r="AR11" s="205">
        <f t="shared" si="50"/>
        <v>28400</v>
      </c>
      <c r="AS11" s="205">
        <f t="shared" si="50"/>
        <v>23200</v>
      </c>
      <c r="AT11" s="205">
        <f t="shared" si="50"/>
        <v>22200</v>
      </c>
      <c r="AU11" s="205">
        <f t="shared" si="50"/>
        <v>18200</v>
      </c>
      <c r="AV11" s="205">
        <f t="shared" si="50"/>
        <v>20200</v>
      </c>
      <c r="AW11" s="205">
        <f t="shared" si="50"/>
        <v>19200</v>
      </c>
      <c r="AX11" s="31">
        <f t="shared" ref="AX11" si="51">AX10+1700</f>
        <v>13100</v>
      </c>
      <c r="AY11" s="31">
        <f t="shared" ref="AY11" si="52">AY10+1700</f>
        <v>14100</v>
      </c>
      <c r="AZ11" s="31">
        <f t="shared" ref="AZ11" si="53">AZ10+1700</f>
        <v>13100</v>
      </c>
      <c r="BA11" s="31">
        <f t="shared" ref="BA11" si="54">BA10+1700</f>
        <v>14100</v>
      </c>
      <c r="BB11" s="31">
        <f t="shared" ref="BB11" si="55">BB10+1700</f>
        <v>12600</v>
      </c>
      <c r="BC11" s="31">
        <f t="shared" ref="BC11" si="56">BC10+1700</f>
        <v>13600</v>
      </c>
      <c r="BD11" s="31">
        <f t="shared" ref="BD11" si="57">BD10+1700</f>
        <v>12600</v>
      </c>
    </row>
    <row r="12" spans="1:56" s="15" customFormat="1" ht="12" customHeight="1" x14ac:dyDescent="0.2">
      <c r="A12" s="13" t="s">
        <v>326</v>
      </c>
      <c r="AJ12" s="10"/>
      <c r="AM12" s="10"/>
      <c r="AO12" s="10"/>
      <c r="AP12" s="10"/>
      <c r="AQ12" s="10"/>
      <c r="AS12" s="10"/>
    </row>
    <row r="13" spans="1:56" s="15" customFormat="1" ht="12" customHeight="1" x14ac:dyDescent="0.2">
      <c r="A13" s="4">
        <v>1</v>
      </c>
      <c r="B13" s="31">
        <f t="shared" ref="B13" si="58">B7+6500</f>
        <v>16600</v>
      </c>
      <c r="C13" s="31">
        <f t="shared" ref="C13:J13" si="59">C7+6500</f>
        <v>17500</v>
      </c>
      <c r="D13" s="31">
        <f t="shared" ref="D13" si="60">D7+6500</f>
        <v>21000</v>
      </c>
      <c r="E13" s="31">
        <f t="shared" si="59"/>
        <v>17500</v>
      </c>
      <c r="F13" s="31">
        <f t="shared" ref="F13:G13" si="61">F7+6500</f>
        <v>19500</v>
      </c>
      <c r="G13" s="31">
        <f t="shared" si="61"/>
        <v>21000</v>
      </c>
      <c r="H13" s="31">
        <f t="shared" si="59"/>
        <v>15700</v>
      </c>
      <c r="I13" s="31">
        <f t="shared" si="59"/>
        <v>14200</v>
      </c>
      <c r="J13" s="31">
        <f t="shared" si="59"/>
        <v>13400</v>
      </c>
      <c r="K13" s="31">
        <f t="shared" ref="K13:O13" si="62">K7+6500</f>
        <v>12800</v>
      </c>
      <c r="L13" s="31">
        <f t="shared" ref="L13:M13" si="63">L7+6500</f>
        <v>12600</v>
      </c>
      <c r="M13" s="31">
        <f t="shared" si="63"/>
        <v>12800</v>
      </c>
      <c r="N13" s="31">
        <f t="shared" ref="N13" si="64">N7+6500</f>
        <v>12600</v>
      </c>
      <c r="O13" s="31">
        <f t="shared" si="62"/>
        <v>12600</v>
      </c>
      <c r="P13" s="31">
        <f t="shared" ref="P13:S13" si="65">P7+6500</f>
        <v>12800</v>
      </c>
      <c r="Q13" s="31">
        <f t="shared" ref="Q13" si="66">Q7+6500</f>
        <v>13000</v>
      </c>
      <c r="R13" s="31">
        <f t="shared" ref="R13" si="67">R7+6500</f>
        <v>12800</v>
      </c>
      <c r="S13" s="31">
        <f t="shared" si="65"/>
        <v>13400</v>
      </c>
      <c r="T13" s="31">
        <f t="shared" ref="T13:U13" si="68">T7+6500</f>
        <v>16600</v>
      </c>
      <c r="U13" s="31">
        <f t="shared" si="68"/>
        <v>15700</v>
      </c>
      <c r="V13" s="31">
        <f t="shared" ref="V13:W13" si="69">V7+6500</f>
        <v>17500</v>
      </c>
      <c r="W13" s="205">
        <f t="shared" si="69"/>
        <v>21000</v>
      </c>
      <c r="X13" s="205">
        <f>X7+10000</f>
        <v>33000</v>
      </c>
      <c r="Y13" s="205">
        <f t="shared" ref="Y13" si="70">Y7+10000</f>
        <v>35000</v>
      </c>
      <c r="Z13" s="205">
        <f t="shared" ref="Z13:AD13" si="71">Z7+10000</f>
        <v>45000</v>
      </c>
      <c r="AA13" s="205">
        <f t="shared" si="71"/>
        <v>45000</v>
      </c>
      <c r="AB13" s="205">
        <f t="shared" si="71"/>
        <v>40500</v>
      </c>
      <c r="AC13" s="205">
        <f t="shared" si="71"/>
        <v>33000</v>
      </c>
      <c r="AD13" s="205">
        <f t="shared" si="71"/>
        <v>30000</v>
      </c>
      <c r="AE13" s="205">
        <f>AE7+10000</f>
        <v>24000</v>
      </c>
      <c r="AF13" s="205">
        <f t="shared" ref="AF13:AW13" si="72">AF7+10000</f>
        <v>25000</v>
      </c>
      <c r="AG13" s="205">
        <f t="shared" si="72"/>
        <v>24000</v>
      </c>
      <c r="AH13" s="205">
        <f t="shared" si="72"/>
        <v>24000</v>
      </c>
      <c r="AI13" s="205">
        <f t="shared" si="72"/>
        <v>26000</v>
      </c>
      <c r="AJ13" s="205">
        <f t="shared" si="72"/>
        <v>26000</v>
      </c>
      <c r="AK13" s="205">
        <f t="shared" si="72"/>
        <v>28000</v>
      </c>
      <c r="AL13" s="205">
        <f t="shared" si="72"/>
        <v>28000</v>
      </c>
      <c r="AM13" s="13">
        <f t="shared" si="72"/>
        <v>29000</v>
      </c>
      <c r="AN13" s="205">
        <f t="shared" si="72"/>
        <v>29000</v>
      </c>
      <c r="AO13" s="205">
        <f t="shared" si="72"/>
        <v>29000</v>
      </c>
      <c r="AP13" s="205">
        <f t="shared" si="72"/>
        <v>34200</v>
      </c>
      <c r="AQ13" s="205">
        <f t="shared" si="72"/>
        <v>34200</v>
      </c>
      <c r="AR13" s="205">
        <f t="shared" si="72"/>
        <v>34200</v>
      </c>
      <c r="AS13" s="205">
        <f t="shared" si="72"/>
        <v>29000</v>
      </c>
      <c r="AT13" s="205">
        <f t="shared" si="72"/>
        <v>28000</v>
      </c>
      <c r="AU13" s="205">
        <f t="shared" si="72"/>
        <v>24000</v>
      </c>
      <c r="AV13" s="205">
        <f t="shared" si="72"/>
        <v>26000</v>
      </c>
      <c r="AW13" s="205">
        <f t="shared" si="72"/>
        <v>25000</v>
      </c>
      <c r="AX13" s="31">
        <f t="shared" ref="AX13" si="73">AX7+5500</f>
        <v>15200</v>
      </c>
      <c r="AY13" s="31">
        <f t="shared" ref="AY13:BD13" si="74">AY7+5500</f>
        <v>16200</v>
      </c>
      <c r="AZ13" s="31">
        <f t="shared" si="74"/>
        <v>15200</v>
      </c>
      <c r="BA13" s="31">
        <f t="shared" si="74"/>
        <v>16200</v>
      </c>
      <c r="BB13" s="31">
        <f t="shared" si="74"/>
        <v>14700</v>
      </c>
      <c r="BC13" s="31">
        <f t="shared" si="74"/>
        <v>15700</v>
      </c>
      <c r="BD13" s="31">
        <f t="shared" si="74"/>
        <v>14700</v>
      </c>
    </row>
    <row r="14" spans="1:56" s="15" customFormat="1" ht="12" customHeight="1" x14ac:dyDescent="0.2">
      <c r="A14" s="4">
        <v>2</v>
      </c>
      <c r="B14" s="31">
        <f t="shared" ref="B14" si="75">B13+1300</f>
        <v>17900</v>
      </c>
      <c r="C14" s="31">
        <f t="shared" ref="C14:J14" si="76">C13+1300</f>
        <v>18800</v>
      </c>
      <c r="D14" s="31">
        <f t="shared" ref="D14" si="77">D13+1300</f>
        <v>22300</v>
      </c>
      <c r="E14" s="31">
        <f t="shared" si="76"/>
        <v>18800</v>
      </c>
      <c r="F14" s="31">
        <f t="shared" ref="F14:G14" si="78">F13+1300</f>
        <v>20800</v>
      </c>
      <c r="G14" s="31">
        <f t="shared" si="78"/>
        <v>22300</v>
      </c>
      <c r="H14" s="31">
        <f t="shared" si="76"/>
        <v>17000</v>
      </c>
      <c r="I14" s="31">
        <f t="shared" si="76"/>
        <v>15500</v>
      </c>
      <c r="J14" s="31">
        <f t="shared" si="76"/>
        <v>14700</v>
      </c>
      <c r="K14" s="31">
        <f t="shared" ref="K14:O14" si="79">K13+1300</f>
        <v>14100</v>
      </c>
      <c r="L14" s="31">
        <f t="shared" ref="L14:M14" si="80">L13+1300</f>
        <v>13900</v>
      </c>
      <c r="M14" s="31">
        <f t="shared" si="80"/>
        <v>14100</v>
      </c>
      <c r="N14" s="31">
        <f t="shared" ref="N14" si="81">N13+1300</f>
        <v>13900</v>
      </c>
      <c r="O14" s="31">
        <f t="shared" si="79"/>
        <v>13900</v>
      </c>
      <c r="P14" s="31">
        <f t="shared" ref="P14:S14" si="82">P13+1300</f>
        <v>14100</v>
      </c>
      <c r="Q14" s="31">
        <f t="shared" ref="Q14" si="83">Q13+1300</f>
        <v>14300</v>
      </c>
      <c r="R14" s="31">
        <f t="shared" ref="R14" si="84">R13+1300</f>
        <v>14100</v>
      </c>
      <c r="S14" s="31">
        <f t="shared" si="82"/>
        <v>14700</v>
      </c>
      <c r="T14" s="31">
        <f t="shared" ref="T14:U14" si="85">T13+1300</f>
        <v>17900</v>
      </c>
      <c r="U14" s="31">
        <f t="shared" si="85"/>
        <v>17000</v>
      </c>
      <c r="V14" s="31">
        <f t="shared" ref="V14:W14" si="86">V13+1300</f>
        <v>18800</v>
      </c>
      <c r="W14" s="205">
        <f t="shared" si="86"/>
        <v>22300</v>
      </c>
      <c r="X14" s="205">
        <f t="shared" ref="X14" si="87">X13+1900</f>
        <v>34900</v>
      </c>
      <c r="Y14" s="205">
        <f t="shared" ref="Y14" si="88">Y13+1900</f>
        <v>36900</v>
      </c>
      <c r="Z14" s="205">
        <f t="shared" ref="Z14:AD14" si="89">Z13+1900</f>
        <v>46900</v>
      </c>
      <c r="AA14" s="205">
        <f t="shared" si="89"/>
        <v>46900</v>
      </c>
      <c r="AB14" s="205">
        <f t="shared" si="89"/>
        <v>42400</v>
      </c>
      <c r="AC14" s="205">
        <f t="shared" si="89"/>
        <v>34900</v>
      </c>
      <c r="AD14" s="205">
        <f t="shared" si="89"/>
        <v>31900</v>
      </c>
      <c r="AE14" s="205">
        <f>AE13+1700</f>
        <v>25700</v>
      </c>
      <c r="AF14" s="205">
        <f t="shared" ref="AF14:AW14" si="90">AF13+1700</f>
        <v>26700</v>
      </c>
      <c r="AG14" s="205">
        <f t="shared" si="90"/>
        <v>25700</v>
      </c>
      <c r="AH14" s="205">
        <f t="shared" si="90"/>
        <v>25700</v>
      </c>
      <c r="AI14" s="205">
        <f t="shared" si="90"/>
        <v>27700</v>
      </c>
      <c r="AJ14" s="205">
        <f t="shared" si="90"/>
        <v>27700</v>
      </c>
      <c r="AK14" s="205">
        <f t="shared" si="90"/>
        <v>29700</v>
      </c>
      <c r="AL14" s="205">
        <f t="shared" si="90"/>
        <v>29700</v>
      </c>
      <c r="AM14" s="13">
        <f t="shared" si="90"/>
        <v>30700</v>
      </c>
      <c r="AN14" s="205">
        <f t="shared" si="90"/>
        <v>30700</v>
      </c>
      <c r="AO14" s="205">
        <f t="shared" si="90"/>
        <v>30700</v>
      </c>
      <c r="AP14" s="205">
        <f t="shared" si="90"/>
        <v>35900</v>
      </c>
      <c r="AQ14" s="205">
        <f t="shared" si="90"/>
        <v>35900</v>
      </c>
      <c r="AR14" s="205">
        <f t="shared" si="90"/>
        <v>35900</v>
      </c>
      <c r="AS14" s="205">
        <f t="shared" si="90"/>
        <v>30700</v>
      </c>
      <c r="AT14" s="205">
        <f t="shared" si="90"/>
        <v>29700</v>
      </c>
      <c r="AU14" s="205">
        <f t="shared" si="90"/>
        <v>25700</v>
      </c>
      <c r="AV14" s="205">
        <f t="shared" si="90"/>
        <v>27700</v>
      </c>
      <c r="AW14" s="205">
        <f t="shared" si="90"/>
        <v>26700</v>
      </c>
      <c r="AX14" s="31">
        <f t="shared" ref="AX14" si="91">AX13+1700</f>
        <v>16900</v>
      </c>
      <c r="AY14" s="31">
        <f t="shared" ref="AY14" si="92">AY13+1700</f>
        <v>17900</v>
      </c>
      <c r="AZ14" s="31">
        <f t="shared" ref="AZ14" si="93">AZ13+1700</f>
        <v>16900</v>
      </c>
      <c r="BA14" s="31">
        <f t="shared" ref="BA14" si="94">BA13+1700</f>
        <v>17900</v>
      </c>
      <c r="BB14" s="31">
        <f t="shared" ref="BB14" si="95">BB13+1700</f>
        <v>16400</v>
      </c>
      <c r="BC14" s="31">
        <f t="shared" ref="BC14" si="96">BC13+1700</f>
        <v>17400</v>
      </c>
      <c r="BD14" s="31">
        <f t="shared" ref="BD14" si="97">BD13+1700</f>
        <v>16400</v>
      </c>
    </row>
    <row r="15" spans="1:56" s="15" customFormat="1" ht="12" customHeight="1" x14ac:dyDescent="0.2">
      <c r="A15" s="13" t="s">
        <v>327</v>
      </c>
      <c r="Z15" s="10"/>
      <c r="AB15" s="10"/>
      <c r="AJ15" s="10"/>
      <c r="AM15" s="10"/>
      <c r="AO15" s="10"/>
      <c r="AP15" s="10"/>
      <c r="AQ15" s="10"/>
      <c r="AS15" s="10"/>
    </row>
    <row r="16" spans="1:56" s="15" customFormat="1" ht="12" customHeight="1" x14ac:dyDescent="0.2">
      <c r="A16" s="4">
        <v>1</v>
      </c>
      <c r="B16" s="31">
        <f t="shared" ref="B16" si="98">B7+8500</f>
        <v>18600</v>
      </c>
      <c r="C16" s="31">
        <f t="shared" ref="C16:J16" si="99">C7+8500</f>
        <v>19500</v>
      </c>
      <c r="D16" s="31">
        <f t="shared" ref="D16" si="100">D7+8500</f>
        <v>23000</v>
      </c>
      <c r="E16" s="31">
        <f t="shared" si="99"/>
        <v>19500</v>
      </c>
      <c r="F16" s="31">
        <f t="shared" ref="F16:G16" si="101">F7+8500</f>
        <v>21500</v>
      </c>
      <c r="G16" s="31">
        <f t="shared" si="101"/>
        <v>23000</v>
      </c>
      <c r="H16" s="31">
        <f t="shared" si="99"/>
        <v>17700</v>
      </c>
      <c r="I16" s="31">
        <f t="shared" si="99"/>
        <v>16200</v>
      </c>
      <c r="J16" s="31">
        <f t="shared" si="99"/>
        <v>15400</v>
      </c>
      <c r="K16" s="31">
        <f t="shared" ref="K16:O16" si="102">K7+8500</f>
        <v>14800</v>
      </c>
      <c r="L16" s="31">
        <f t="shared" ref="L16:M16" si="103">L7+8500</f>
        <v>14600</v>
      </c>
      <c r="M16" s="31">
        <f t="shared" si="103"/>
        <v>14800</v>
      </c>
      <c r="N16" s="31">
        <f t="shared" ref="N16" si="104">N7+8500</f>
        <v>14600</v>
      </c>
      <c r="O16" s="31">
        <f t="shared" si="102"/>
        <v>14600</v>
      </c>
      <c r="P16" s="31">
        <f t="shared" ref="P16:S16" si="105">P7+8500</f>
        <v>14800</v>
      </c>
      <c r="Q16" s="31">
        <f t="shared" ref="Q16" si="106">Q7+8500</f>
        <v>15000</v>
      </c>
      <c r="R16" s="31">
        <f t="shared" ref="R16" si="107">R7+8500</f>
        <v>14800</v>
      </c>
      <c r="S16" s="31">
        <f t="shared" si="105"/>
        <v>15400</v>
      </c>
      <c r="T16" s="31">
        <f t="shared" ref="T16:U16" si="108">T7+8500</f>
        <v>18600</v>
      </c>
      <c r="U16" s="31">
        <f t="shared" si="108"/>
        <v>17700</v>
      </c>
      <c r="V16" s="31">
        <f t="shared" ref="V16:W16" si="109">V7+8500</f>
        <v>19500</v>
      </c>
      <c r="W16" s="205">
        <f t="shared" si="109"/>
        <v>23000</v>
      </c>
      <c r="X16" s="205">
        <f>X7+15000</f>
        <v>38000</v>
      </c>
      <c r="Y16" s="205">
        <f t="shared" ref="Y16" si="110">Y7+15000</f>
        <v>40000</v>
      </c>
      <c r="Z16" s="205">
        <f t="shared" ref="Z16:AD16" si="111">Z7+15000</f>
        <v>50000</v>
      </c>
      <c r="AA16" s="205">
        <f t="shared" si="111"/>
        <v>50000</v>
      </c>
      <c r="AB16" s="205">
        <f t="shared" si="111"/>
        <v>45500</v>
      </c>
      <c r="AC16" s="205">
        <f t="shared" si="111"/>
        <v>38000</v>
      </c>
      <c r="AD16" s="205">
        <f t="shared" si="111"/>
        <v>35000</v>
      </c>
      <c r="AE16" s="205">
        <f>AE7+15000</f>
        <v>29000</v>
      </c>
      <c r="AF16" s="205">
        <f t="shared" ref="AF16:AW16" si="112">AF7+15000</f>
        <v>30000</v>
      </c>
      <c r="AG16" s="205">
        <f t="shared" si="112"/>
        <v>29000</v>
      </c>
      <c r="AH16" s="205">
        <f t="shared" si="112"/>
        <v>29000</v>
      </c>
      <c r="AI16" s="205">
        <f t="shared" si="112"/>
        <v>31000</v>
      </c>
      <c r="AJ16" s="205">
        <f t="shared" si="112"/>
        <v>31000</v>
      </c>
      <c r="AK16" s="205">
        <f t="shared" si="112"/>
        <v>33000</v>
      </c>
      <c r="AL16" s="205">
        <f t="shared" si="112"/>
        <v>33000</v>
      </c>
      <c r="AM16" s="13">
        <f t="shared" si="112"/>
        <v>34000</v>
      </c>
      <c r="AN16" s="205">
        <f t="shared" si="112"/>
        <v>34000</v>
      </c>
      <c r="AO16" s="205">
        <f t="shared" si="112"/>
        <v>34000</v>
      </c>
      <c r="AP16" s="205">
        <f t="shared" si="112"/>
        <v>39200</v>
      </c>
      <c r="AQ16" s="205">
        <f t="shared" si="112"/>
        <v>39200</v>
      </c>
      <c r="AR16" s="205">
        <f t="shared" si="112"/>
        <v>39200</v>
      </c>
      <c r="AS16" s="205">
        <f t="shared" si="112"/>
        <v>34000</v>
      </c>
      <c r="AT16" s="205">
        <f t="shared" si="112"/>
        <v>33000</v>
      </c>
      <c r="AU16" s="205">
        <f t="shared" si="112"/>
        <v>29000</v>
      </c>
      <c r="AV16" s="205">
        <f t="shared" si="112"/>
        <v>31000</v>
      </c>
      <c r="AW16" s="205">
        <f t="shared" si="112"/>
        <v>30000</v>
      </c>
      <c r="AX16" s="31">
        <f t="shared" ref="AX16" si="113">AX7+8500</f>
        <v>18200</v>
      </c>
      <c r="AY16" s="31">
        <f t="shared" ref="AY16:BD16" si="114">AY7+8500</f>
        <v>19200</v>
      </c>
      <c r="AZ16" s="31">
        <f t="shared" si="114"/>
        <v>18200</v>
      </c>
      <c r="BA16" s="31">
        <f t="shared" si="114"/>
        <v>19200</v>
      </c>
      <c r="BB16" s="31">
        <f t="shared" si="114"/>
        <v>17700</v>
      </c>
      <c r="BC16" s="31">
        <f t="shared" si="114"/>
        <v>18700</v>
      </c>
      <c r="BD16" s="31">
        <f t="shared" si="114"/>
        <v>17700</v>
      </c>
    </row>
    <row r="17" spans="1:56" ht="13.5" customHeight="1" x14ac:dyDescent="0.25">
      <c r="A17" s="278">
        <v>2</v>
      </c>
      <c r="B17" s="31">
        <f t="shared" ref="B17" si="115">B16+1300</f>
        <v>19900</v>
      </c>
      <c r="C17" s="31">
        <f t="shared" ref="C17:J17" si="116">C16+1300</f>
        <v>20800</v>
      </c>
      <c r="D17" s="31">
        <f t="shared" ref="D17" si="117">D16+1300</f>
        <v>24300</v>
      </c>
      <c r="E17" s="31">
        <f t="shared" si="116"/>
        <v>20800</v>
      </c>
      <c r="F17" s="31">
        <f t="shared" ref="F17:G17" si="118">F16+1300</f>
        <v>22800</v>
      </c>
      <c r="G17" s="31">
        <f t="shared" si="118"/>
        <v>24300</v>
      </c>
      <c r="H17" s="31">
        <f t="shared" si="116"/>
        <v>19000</v>
      </c>
      <c r="I17" s="31">
        <f t="shared" si="116"/>
        <v>17500</v>
      </c>
      <c r="J17" s="31">
        <f t="shared" si="116"/>
        <v>16700</v>
      </c>
      <c r="K17" s="31">
        <f t="shared" ref="K17:O17" si="119">K16+1300</f>
        <v>16100</v>
      </c>
      <c r="L17" s="31">
        <f t="shared" ref="L17:M17" si="120">L16+1300</f>
        <v>15900</v>
      </c>
      <c r="M17" s="31">
        <f t="shared" si="120"/>
        <v>16100</v>
      </c>
      <c r="N17" s="31">
        <f t="shared" ref="N17" si="121">N16+1300</f>
        <v>15900</v>
      </c>
      <c r="O17" s="31">
        <f t="shared" si="119"/>
        <v>15900</v>
      </c>
      <c r="P17" s="31">
        <f t="shared" ref="P17:S17" si="122">P16+1300</f>
        <v>16100</v>
      </c>
      <c r="Q17" s="31">
        <f t="shared" ref="Q17" si="123">Q16+1300</f>
        <v>16300</v>
      </c>
      <c r="R17" s="31">
        <f t="shared" ref="R17" si="124">R16+1300</f>
        <v>16100</v>
      </c>
      <c r="S17" s="31">
        <f t="shared" si="122"/>
        <v>16700</v>
      </c>
      <c r="T17" s="31">
        <f t="shared" ref="T17:U17" si="125">T16+1300</f>
        <v>19900</v>
      </c>
      <c r="U17" s="31">
        <f t="shared" si="125"/>
        <v>19000</v>
      </c>
      <c r="V17" s="31">
        <f t="shared" ref="V17:W17" si="126">V16+1300</f>
        <v>20800</v>
      </c>
      <c r="W17" s="205">
        <f t="shared" si="126"/>
        <v>24300</v>
      </c>
      <c r="X17" s="205">
        <f t="shared" ref="X17" si="127">X16+1900</f>
        <v>39900</v>
      </c>
      <c r="Y17" s="205">
        <f t="shared" ref="Y17" si="128">Y16+1900</f>
        <v>41900</v>
      </c>
      <c r="Z17" s="205">
        <f t="shared" ref="Z17:AD17" si="129">Z16+1900</f>
        <v>51900</v>
      </c>
      <c r="AA17" s="205">
        <f t="shared" si="129"/>
        <v>51900</v>
      </c>
      <c r="AB17" s="205">
        <f t="shared" si="129"/>
        <v>47400</v>
      </c>
      <c r="AC17" s="205">
        <f t="shared" si="129"/>
        <v>39900</v>
      </c>
      <c r="AD17" s="205">
        <f t="shared" si="129"/>
        <v>36900</v>
      </c>
      <c r="AE17" s="205">
        <f>AE16+1700</f>
        <v>30700</v>
      </c>
      <c r="AF17" s="205">
        <f t="shared" ref="AF17:AW17" si="130">AF16+1700</f>
        <v>31700</v>
      </c>
      <c r="AG17" s="205">
        <f t="shared" si="130"/>
        <v>30700</v>
      </c>
      <c r="AH17" s="205">
        <f t="shared" si="130"/>
        <v>30700</v>
      </c>
      <c r="AI17" s="205">
        <f t="shared" si="130"/>
        <v>32700</v>
      </c>
      <c r="AJ17" s="205">
        <f t="shared" si="130"/>
        <v>32700</v>
      </c>
      <c r="AK17" s="205">
        <f t="shared" si="130"/>
        <v>34700</v>
      </c>
      <c r="AL17" s="205">
        <f t="shared" si="130"/>
        <v>34700</v>
      </c>
      <c r="AM17" s="13">
        <f t="shared" si="130"/>
        <v>35700</v>
      </c>
      <c r="AN17" s="205">
        <f t="shared" si="130"/>
        <v>35700</v>
      </c>
      <c r="AO17" s="205">
        <f t="shared" si="130"/>
        <v>35700</v>
      </c>
      <c r="AP17" s="205">
        <f t="shared" si="130"/>
        <v>40900</v>
      </c>
      <c r="AQ17" s="205">
        <f t="shared" si="130"/>
        <v>40900</v>
      </c>
      <c r="AR17" s="205">
        <f t="shared" si="130"/>
        <v>40900</v>
      </c>
      <c r="AS17" s="205">
        <f t="shared" si="130"/>
        <v>35700</v>
      </c>
      <c r="AT17" s="205">
        <f t="shared" si="130"/>
        <v>34700</v>
      </c>
      <c r="AU17" s="205">
        <f t="shared" si="130"/>
        <v>30700</v>
      </c>
      <c r="AV17" s="205">
        <f t="shared" si="130"/>
        <v>32700</v>
      </c>
      <c r="AW17" s="205">
        <f t="shared" si="130"/>
        <v>31700</v>
      </c>
      <c r="AX17" s="31">
        <f t="shared" ref="AX17" si="131">AX16+1700</f>
        <v>19900</v>
      </c>
      <c r="AY17" s="31">
        <f t="shared" ref="AY17" si="132">AY16+1700</f>
        <v>20900</v>
      </c>
      <c r="AZ17" s="31">
        <f t="shared" ref="AZ17" si="133">AZ16+1700</f>
        <v>19900</v>
      </c>
      <c r="BA17" s="31">
        <f t="shared" ref="BA17" si="134">BA16+1700</f>
        <v>20900</v>
      </c>
      <c r="BB17" s="31">
        <f t="shared" ref="BB17" si="135">BB16+1700</f>
        <v>19400</v>
      </c>
      <c r="BC17" s="31">
        <f t="shared" ref="BC17" si="136">BC16+1700</f>
        <v>20400</v>
      </c>
      <c r="BD17" s="31">
        <f t="shared" ref="BD17" si="137">BD16+1700</f>
        <v>19400</v>
      </c>
    </row>
    <row r="18" spans="1:56" s="141" customFormat="1" ht="13.5" customHeight="1" x14ac:dyDescent="0.25">
      <c r="A18" s="279" t="s">
        <v>377</v>
      </c>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60"/>
      <c r="AA18" s="250"/>
      <c r="AB18" s="260"/>
      <c r="AC18" s="250"/>
      <c r="AD18" s="250"/>
      <c r="AE18" s="250"/>
      <c r="AF18" s="250"/>
      <c r="AG18" s="250"/>
      <c r="AH18" s="250"/>
      <c r="AI18" s="250"/>
      <c r="AJ18" s="260"/>
      <c r="AK18" s="250"/>
      <c r="AL18" s="250"/>
      <c r="AM18" s="260"/>
      <c r="AN18" s="250"/>
      <c r="AO18" s="260"/>
      <c r="AP18" s="260"/>
      <c r="AQ18" s="260"/>
      <c r="AR18" s="250"/>
      <c r="AS18" s="260"/>
      <c r="AT18" s="250"/>
      <c r="AU18" s="250"/>
      <c r="AV18" s="250"/>
      <c r="AW18" s="250"/>
      <c r="AX18" s="250"/>
      <c r="AY18" s="250"/>
      <c r="AZ18" s="250"/>
      <c r="BA18" s="250"/>
      <c r="BB18" s="250"/>
      <c r="BC18" s="250"/>
      <c r="BD18" s="250"/>
    </row>
    <row r="19" spans="1:56" ht="13.5" customHeight="1" x14ac:dyDescent="0.25">
      <c r="A19" s="280">
        <v>1</v>
      </c>
      <c r="B19" s="31">
        <f t="shared" ref="B19" si="138">B7+15000</f>
        <v>25100</v>
      </c>
      <c r="C19" s="31">
        <f t="shared" ref="C19:J19" si="139">C7+15000</f>
        <v>26000</v>
      </c>
      <c r="D19" s="31">
        <f t="shared" ref="D19" si="140">D7+15000</f>
        <v>29500</v>
      </c>
      <c r="E19" s="31">
        <f t="shared" si="139"/>
        <v>26000</v>
      </c>
      <c r="F19" s="31">
        <f t="shared" ref="F19:G19" si="141">F7+15000</f>
        <v>28000</v>
      </c>
      <c r="G19" s="31">
        <f t="shared" si="141"/>
        <v>29500</v>
      </c>
      <c r="H19" s="31">
        <f t="shared" si="139"/>
        <v>24200</v>
      </c>
      <c r="I19" s="31">
        <f t="shared" si="139"/>
        <v>22700</v>
      </c>
      <c r="J19" s="31">
        <f t="shared" si="139"/>
        <v>21900</v>
      </c>
      <c r="K19" s="31">
        <f t="shared" ref="K19:O19" si="142">K7+15000</f>
        <v>21300</v>
      </c>
      <c r="L19" s="31">
        <f t="shared" ref="L19:M19" si="143">L7+15000</f>
        <v>21100</v>
      </c>
      <c r="M19" s="31">
        <f t="shared" si="143"/>
        <v>21300</v>
      </c>
      <c r="N19" s="31">
        <f t="shared" ref="N19" si="144">N7+15000</f>
        <v>21100</v>
      </c>
      <c r="O19" s="31">
        <f t="shared" si="142"/>
        <v>21100</v>
      </c>
      <c r="P19" s="31">
        <f t="shared" ref="P19:S19" si="145">P7+15000</f>
        <v>21300</v>
      </c>
      <c r="Q19" s="31">
        <f t="shared" ref="Q19" si="146">Q7+15000</f>
        <v>21500</v>
      </c>
      <c r="R19" s="31">
        <f t="shared" ref="R19" si="147">R7+15000</f>
        <v>21300</v>
      </c>
      <c r="S19" s="31">
        <f t="shared" si="145"/>
        <v>21900</v>
      </c>
      <c r="T19" s="31">
        <f t="shared" ref="T19:U19" si="148">T7+15000</f>
        <v>25100</v>
      </c>
      <c r="U19" s="31">
        <f t="shared" si="148"/>
        <v>24200</v>
      </c>
      <c r="V19" s="31">
        <f t="shared" ref="V19:W19" si="149">V7+15000</f>
        <v>26000</v>
      </c>
      <c r="W19" s="205">
        <f t="shared" si="149"/>
        <v>29500</v>
      </c>
      <c r="X19" s="205">
        <f>X7+18000</f>
        <v>41000</v>
      </c>
      <c r="Y19" s="205">
        <f t="shared" ref="Y19" si="150">Y7+18000</f>
        <v>43000</v>
      </c>
      <c r="Z19" s="205">
        <f t="shared" ref="Z19:AD19" si="151">Z7+18000</f>
        <v>53000</v>
      </c>
      <c r="AA19" s="205">
        <f t="shared" si="151"/>
        <v>53000</v>
      </c>
      <c r="AB19" s="205">
        <f t="shared" si="151"/>
        <v>48500</v>
      </c>
      <c r="AC19" s="205">
        <f t="shared" si="151"/>
        <v>41000</v>
      </c>
      <c r="AD19" s="205">
        <f t="shared" si="151"/>
        <v>38000</v>
      </c>
      <c r="AE19" s="205">
        <f>AE7+18000</f>
        <v>32000</v>
      </c>
      <c r="AF19" s="205">
        <f t="shared" ref="AF19:AW19" si="152">AF7+18000</f>
        <v>33000</v>
      </c>
      <c r="AG19" s="205">
        <f t="shared" si="152"/>
        <v>32000</v>
      </c>
      <c r="AH19" s="205">
        <f t="shared" si="152"/>
        <v>32000</v>
      </c>
      <c r="AI19" s="205">
        <f t="shared" si="152"/>
        <v>34000</v>
      </c>
      <c r="AJ19" s="205">
        <f t="shared" si="152"/>
        <v>34000</v>
      </c>
      <c r="AK19" s="205">
        <f t="shared" si="152"/>
        <v>36000</v>
      </c>
      <c r="AL19" s="205">
        <f t="shared" si="152"/>
        <v>36000</v>
      </c>
      <c r="AM19" s="205">
        <f t="shared" si="152"/>
        <v>37000</v>
      </c>
      <c r="AN19" s="205">
        <f t="shared" si="152"/>
        <v>37000</v>
      </c>
      <c r="AO19" s="205">
        <f t="shared" si="152"/>
        <v>37000</v>
      </c>
      <c r="AP19" s="205">
        <f t="shared" si="152"/>
        <v>42200</v>
      </c>
      <c r="AQ19" s="205">
        <f t="shared" si="152"/>
        <v>42200</v>
      </c>
      <c r="AR19" s="205">
        <f t="shared" si="152"/>
        <v>42200</v>
      </c>
      <c r="AS19" s="205">
        <f t="shared" si="152"/>
        <v>37000</v>
      </c>
      <c r="AT19" s="205">
        <f t="shared" si="152"/>
        <v>36000</v>
      </c>
      <c r="AU19" s="205">
        <f t="shared" si="152"/>
        <v>32000</v>
      </c>
      <c r="AV19" s="205">
        <f t="shared" si="152"/>
        <v>34000</v>
      </c>
      <c r="AW19" s="205">
        <f t="shared" si="152"/>
        <v>33000</v>
      </c>
      <c r="AX19" s="31">
        <f t="shared" ref="AX19" si="153">AX7+15000</f>
        <v>24700</v>
      </c>
      <c r="AY19" s="31">
        <f t="shared" ref="AY19:BD19" si="154">AY7+15000</f>
        <v>25700</v>
      </c>
      <c r="AZ19" s="31">
        <f t="shared" si="154"/>
        <v>24700</v>
      </c>
      <c r="BA19" s="31">
        <f t="shared" si="154"/>
        <v>25700</v>
      </c>
      <c r="BB19" s="31">
        <f t="shared" si="154"/>
        <v>24200</v>
      </c>
      <c r="BC19" s="31">
        <f t="shared" si="154"/>
        <v>25200</v>
      </c>
      <c r="BD19" s="31">
        <f t="shared" si="154"/>
        <v>24200</v>
      </c>
    </row>
    <row r="20" spans="1:56" ht="13.5" customHeight="1" x14ac:dyDescent="0.25">
      <c r="A20" s="281">
        <v>2</v>
      </c>
      <c r="B20" s="31">
        <f t="shared" ref="B20" si="155">B19+1300</f>
        <v>26400</v>
      </c>
      <c r="C20" s="31">
        <f t="shared" ref="C20:J20" si="156">C19+1300</f>
        <v>27300</v>
      </c>
      <c r="D20" s="31">
        <f t="shared" ref="D20" si="157">D19+1300</f>
        <v>30800</v>
      </c>
      <c r="E20" s="31">
        <f t="shared" si="156"/>
        <v>27300</v>
      </c>
      <c r="F20" s="31">
        <f t="shared" ref="F20:G20" si="158">F19+1300</f>
        <v>29300</v>
      </c>
      <c r="G20" s="31">
        <f t="shared" si="158"/>
        <v>30800</v>
      </c>
      <c r="H20" s="31">
        <f t="shared" si="156"/>
        <v>25500</v>
      </c>
      <c r="I20" s="31">
        <f t="shared" si="156"/>
        <v>24000</v>
      </c>
      <c r="J20" s="31">
        <f t="shared" si="156"/>
        <v>23200</v>
      </c>
      <c r="K20" s="31">
        <f t="shared" ref="K20:O20" si="159">K19+1300</f>
        <v>22600</v>
      </c>
      <c r="L20" s="31">
        <f t="shared" ref="L20:M20" si="160">L19+1300</f>
        <v>22400</v>
      </c>
      <c r="M20" s="31">
        <f t="shared" si="160"/>
        <v>22600</v>
      </c>
      <c r="N20" s="31">
        <f t="shared" ref="N20" si="161">N19+1300</f>
        <v>22400</v>
      </c>
      <c r="O20" s="31">
        <f t="shared" si="159"/>
        <v>22400</v>
      </c>
      <c r="P20" s="31">
        <f t="shared" ref="P20:S20" si="162">P19+1300</f>
        <v>22600</v>
      </c>
      <c r="Q20" s="31">
        <f t="shared" ref="Q20" si="163">Q19+1300</f>
        <v>22800</v>
      </c>
      <c r="R20" s="31">
        <f t="shared" ref="R20" si="164">R19+1300</f>
        <v>22600</v>
      </c>
      <c r="S20" s="31">
        <f t="shared" si="162"/>
        <v>23200</v>
      </c>
      <c r="T20" s="31">
        <f t="shared" ref="T20:U20" si="165">T19+1300</f>
        <v>26400</v>
      </c>
      <c r="U20" s="31">
        <f t="shared" si="165"/>
        <v>25500</v>
      </c>
      <c r="V20" s="31">
        <f t="shared" ref="V20:W20" si="166">V19+1300</f>
        <v>27300</v>
      </c>
      <c r="W20" s="205">
        <f t="shared" si="166"/>
        <v>30800</v>
      </c>
      <c r="X20" s="205">
        <f t="shared" ref="X20:X22" si="167">X19+1900</f>
        <v>42900</v>
      </c>
      <c r="Y20" s="205">
        <f t="shared" ref="Y20" si="168">Y19+1900</f>
        <v>44900</v>
      </c>
      <c r="Z20" s="205">
        <f t="shared" ref="Z20:AD20" si="169">Z19+1900</f>
        <v>54900</v>
      </c>
      <c r="AA20" s="205">
        <f t="shared" si="169"/>
        <v>54900</v>
      </c>
      <c r="AB20" s="205">
        <f t="shared" si="169"/>
        <v>50400</v>
      </c>
      <c r="AC20" s="205">
        <f t="shared" si="169"/>
        <v>42900</v>
      </c>
      <c r="AD20" s="205">
        <f t="shared" si="169"/>
        <v>39900</v>
      </c>
      <c r="AE20" s="205">
        <f t="shared" ref="AE20:AE22" si="170">AE19+1700</f>
        <v>33700</v>
      </c>
      <c r="AF20" s="205">
        <f t="shared" ref="AF20:AW20" si="171">AF19+1700</f>
        <v>34700</v>
      </c>
      <c r="AG20" s="205">
        <f t="shared" si="171"/>
        <v>33700</v>
      </c>
      <c r="AH20" s="205">
        <f t="shared" si="171"/>
        <v>33700</v>
      </c>
      <c r="AI20" s="205">
        <f t="shared" si="171"/>
        <v>35700</v>
      </c>
      <c r="AJ20" s="205">
        <f t="shared" si="171"/>
        <v>35700</v>
      </c>
      <c r="AK20" s="205">
        <f t="shared" si="171"/>
        <v>37700</v>
      </c>
      <c r="AL20" s="205">
        <f t="shared" si="171"/>
        <v>37700</v>
      </c>
      <c r="AM20" s="205">
        <f t="shared" si="171"/>
        <v>38700</v>
      </c>
      <c r="AN20" s="205">
        <f t="shared" si="171"/>
        <v>38700</v>
      </c>
      <c r="AO20" s="205">
        <f t="shared" si="171"/>
        <v>38700</v>
      </c>
      <c r="AP20" s="205">
        <f t="shared" si="171"/>
        <v>43900</v>
      </c>
      <c r="AQ20" s="205">
        <f t="shared" si="171"/>
        <v>43900</v>
      </c>
      <c r="AR20" s="205">
        <f t="shared" si="171"/>
        <v>43900</v>
      </c>
      <c r="AS20" s="205">
        <f t="shared" si="171"/>
        <v>38700</v>
      </c>
      <c r="AT20" s="205">
        <f t="shared" si="171"/>
        <v>37700</v>
      </c>
      <c r="AU20" s="205">
        <f t="shared" si="171"/>
        <v>33700</v>
      </c>
      <c r="AV20" s="205">
        <f t="shared" si="171"/>
        <v>35700</v>
      </c>
      <c r="AW20" s="205">
        <f t="shared" si="171"/>
        <v>34700</v>
      </c>
      <c r="AX20" s="31">
        <f t="shared" ref="AX20:AX22" si="172">AX19+1700</f>
        <v>26400</v>
      </c>
      <c r="AY20" s="31">
        <f t="shared" ref="AY20:AY22" si="173">AY19+1700</f>
        <v>27400</v>
      </c>
      <c r="AZ20" s="31">
        <f t="shared" ref="AZ20:AZ22" si="174">AZ19+1700</f>
        <v>26400</v>
      </c>
      <c r="BA20" s="31">
        <f t="shared" ref="BA20:BA22" si="175">BA19+1700</f>
        <v>27400</v>
      </c>
      <c r="BB20" s="31">
        <f t="shared" ref="BB20:BB22" si="176">BB19+1700</f>
        <v>25900</v>
      </c>
      <c r="BC20" s="31">
        <f t="shared" ref="BC20:BC22" si="177">BC19+1700</f>
        <v>26900</v>
      </c>
      <c r="BD20" s="31">
        <f t="shared" ref="BD20:BD22" si="178">BD19+1700</f>
        <v>25900</v>
      </c>
    </row>
    <row r="21" spans="1:56" ht="13.5" customHeight="1" x14ac:dyDescent="0.25">
      <c r="A21" s="278">
        <v>3</v>
      </c>
      <c r="B21" s="31">
        <f t="shared" ref="B21" si="179">B20+1300</f>
        <v>27700</v>
      </c>
      <c r="C21" s="31">
        <f t="shared" ref="C21:J21" si="180">C20+1300</f>
        <v>28600</v>
      </c>
      <c r="D21" s="31">
        <f t="shared" ref="D21" si="181">D20+1300</f>
        <v>32100</v>
      </c>
      <c r="E21" s="31">
        <f t="shared" si="180"/>
        <v>28600</v>
      </c>
      <c r="F21" s="31">
        <f t="shared" ref="F21:G21" si="182">F20+1300</f>
        <v>30600</v>
      </c>
      <c r="G21" s="31">
        <f t="shared" si="182"/>
        <v>32100</v>
      </c>
      <c r="H21" s="31">
        <f t="shared" si="180"/>
        <v>26800</v>
      </c>
      <c r="I21" s="31">
        <f t="shared" si="180"/>
        <v>25300</v>
      </c>
      <c r="J21" s="31">
        <f t="shared" si="180"/>
        <v>24500</v>
      </c>
      <c r="K21" s="31">
        <f t="shared" ref="K21:O21" si="183">K20+1300</f>
        <v>23900</v>
      </c>
      <c r="L21" s="31">
        <f t="shared" ref="L21:M21" si="184">L20+1300</f>
        <v>23700</v>
      </c>
      <c r="M21" s="31">
        <f t="shared" si="184"/>
        <v>23900</v>
      </c>
      <c r="N21" s="31">
        <f t="shared" ref="N21" si="185">N20+1300</f>
        <v>23700</v>
      </c>
      <c r="O21" s="31">
        <f t="shared" si="183"/>
        <v>23700</v>
      </c>
      <c r="P21" s="31">
        <f t="shared" ref="P21:S21" si="186">P20+1300</f>
        <v>23900</v>
      </c>
      <c r="Q21" s="31">
        <f t="shared" ref="Q21" si="187">Q20+1300</f>
        <v>24100</v>
      </c>
      <c r="R21" s="31">
        <f t="shared" ref="R21" si="188">R20+1300</f>
        <v>23900</v>
      </c>
      <c r="S21" s="31">
        <f t="shared" si="186"/>
        <v>24500</v>
      </c>
      <c r="T21" s="31">
        <f t="shared" ref="T21:U21" si="189">T20+1300</f>
        <v>27700</v>
      </c>
      <c r="U21" s="31">
        <f t="shared" si="189"/>
        <v>26800</v>
      </c>
      <c r="V21" s="31">
        <f t="shared" ref="V21:W21" si="190">V20+1300</f>
        <v>28600</v>
      </c>
      <c r="W21" s="205">
        <f t="shared" si="190"/>
        <v>32100</v>
      </c>
      <c r="X21" s="205">
        <f t="shared" si="167"/>
        <v>44800</v>
      </c>
      <c r="Y21" s="205">
        <f t="shared" ref="Y21" si="191">Y20+1900</f>
        <v>46800</v>
      </c>
      <c r="Z21" s="205">
        <f t="shared" ref="Z21:AD21" si="192">Z20+1900</f>
        <v>56800</v>
      </c>
      <c r="AA21" s="205">
        <f t="shared" si="192"/>
        <v>56800</v>
      </c>
      <c r="AB21" s="205">
        <f t="shared" si="192"/>
        <v>52300</v>
      </c>
      <c r="AC21" s="205">
        <f t="shared" si="192"/>
        <v>44800</v>
      </c>
      <c r="AD21" s="205">
        <f t="shared" si="192"/>
        <v>41800</v>
      </c>
      <c r="AE21" s="205">
        <f t="shared" si="170"/>
        <v>35400</v>
      </c>
      <c r="AF21" s="205">
        <f t="shared" ref="AF21:AW21" si="193">AF20+1700</f>
        <v>36400</v>
      </c>
      <c r="AG21" s="205">
        <f t="shared" si="193"/>
        <v>35400</v>
      </c>
      <c r="AH21" s="205">
        <f t="shared" si="193"/>
        <v>35400</v>
      </c>
      <c r="AI21" s="205">
        <f t="shared" si="193"/>
        <v>37400</v>
      </c>
      <c r="AJ21" s="205">
        <f t="shared" si="193"/>
        <v>37400</v>
      </c>
      <c r="AK21" s="205">
        <f t="shared" si="193"/>
        <v>39400</v>
      </c>
      <c r="AL21" s="205">
        <f t="shared" si="193"/>
        <v>39400</v>
      </c>
      <c r="AM21" s="205">
        <f t="shared" si="193"/>
        <v>40400</v>
      </c>
      <c r="AN21" s="205">
        <f t="shared" si="193"/>
        <v>40400</v>
      </c>
      <c r="AO21" s="205">
        <f t="shared" si="193"/>
        <v>40400</v>
      </c>
      <c r="AP21" s="205">
        <f t="shared" si="193"/>
        <v>45600</v>
      </c>
      <c r="AQ21" s="205">
        <f t="shared" si="193"/>
        <v>45600</v>
      </c>
      <c r="AR21" s="205">
        <f t="shared" si="193"/>
        <v>45600</v>
      </c>
      <c r="AS21" s="205">
        <f t="shared" si="193"/>
        <v>40400</v>
      </c>
      <c r="AT21" s="205">
        <f t="shared" si="193"/>
        <v>39400</v>
      </c>
      <c r="AU21" s="205">
        <f t="shared" si="193"/>
        <v>35400</v>
      </c>
      <c r="AV21" s="205">
        <f t="shared" si="193"/>
        <v>37400</v>
      </c>
      <c r="AW21" s="205">
        <f t="shared" si="193"/>
        <v>36400</v>
      </c>
      <c r="AX21" s="31">
        <f t="shared" si="172"/>
        <v>28100</v>
      </c>
      <c r="AY21" s="31">
        <f t="shared" si="173"/>
        <v>29100</v>
      </c>
      <c r="AZ21" s="31">
        <f t="shared" si="174"/>
        <v>28100</v>
      </c>
      <c r="BA21" s="31">
        <f t="shared" si="175"/>
        <v>29100</v>
      </c>
      <c r="BB21" s="31">
        <f t="shared" si="176"/>
        <v>27600</v>
      </c>
      <c r="BC21" s="31">
        <f t="shared" si="177"/>
        <v>28600</v>
      </c>
      <c r="BD21" s="31">
        <f t="shared" si="178"/>
        <v>27600</v>
      </c>
    </row>
    <row r="22" spans="1:56" ht="13.5" customHeight="1" x14ac:dyDescent="0.25">
      <c r="A22" s="278">
        <v>4</v>
      </c>
      <c r="B22" s="31">
        <f t="shared" ref="B22" si="194">B21+1300</f>
        <v>29000</v>
      </c>
      <c r="C22" s="31">
        <f t="shared" ref="C22:J22" si="195">C21+1300</f>
        <v>29900</v>
      </c>
      <c r="D22" s="31">
        <f t="shared" ref="D22" si="196">D21+1300</f>
        <v>33400</v>
      </c>
      <c r="E22" s="31">
        <f t="shared" si="195"/>
        <v>29900</v>
      </c>
      <c r="F22" s="31">
        <f t="shared" ref="F22:G22" si="197">F21+1300</f>
        <v>31900</v>
      </c>
      <c r="G22" s="31">
        <f t="shared" si="197"/>
        <v>33400</v>
      </c>
      <c r="H22" s="31">
        <f t="shared" si="195"/>
        <v>28100</v>
      </c>
      <c r="I22" s="31">
        <f t="shared" si="195"/>
        <v>26600</v>
      </c>
      <c r="J22" s="31">
        <f t="shared" si="195"/>
        <v>25800</v>
      </c>
      <c r="K22" s="31">
        <f t="shared" ref="K22:O22" si="198">K21+1300</f>
        <v>25200</v>
      </c>
      <c r="L22" s="31">
        <f t="shared" ref="L22:M22" si="199">L21+1300</f>
        <v>25000</v>
      </c>
      <c r="M22" s="31">
        <f t="shared" si="199"/>
        <v>25200</v>
      </c>
      <c r="N22" s="31">
        <f t="shared" ref="N22" si="200">N21+1300</f>
        <v>25000</v>
      </c>
      <c r="O22" s="31">
        <f t="shared" si="198"/>
        <v>25000</v>
      </c>
      <c r="P22" s="31">
        <f t="shared" ref="P22:S22" si="201">P21+1300</f>
        <v>25200</v>
      </c>
      <c r="Q22" s="31">
        <f t="shared" ref="Q22" si="202">Q21+1300</f>
        <v>25400</v>
      </c>
      <c r="R22" s="31">
        <f t="shared" ref="R22" si="203">R21+1300</f>
        <v>25200</v>
      </c>
      <c r="S22" s="31">
        <f t="shared" si="201"/>
        <v>25800</v>
      </c>
      <c r="T22" s="31">
        <f t="shared" ref="T22:U22" si="204">T21+1300</f>
        <v>29000</v>
      </c>
      <c r="U22" s="31">
        <f t="shared" si="204"/>
        <v>28100</v>
      </c>
      <c r="V22" s="31">
        <f t="shared" ref="V22:W22" si="205">V21+1300</f>
        <v>29900</v>
      </c>
      <c r="W22" s="205">
        <f t="shared" si="205"/>
        <v>33400</v>
      </c>
      <c r="X22" s="205">
        <f t="shared" si="167"/>
        <v>46700</v>
      </c>
      <c r="Y22" s="205">
        <f t="shared" ref="Y22" si="206">Y21+1900</f>
        <v>48700</v>
      </c>
      <c r="Z22" s="205">
        <f t="shared" ref="Z22:AD22" si="207">Z21+1900</f>
        <v>58700</v>
      </c>
      <c r="AA22" s="205">
        <f t="shared" si="207"/>
        <v>58700</v>
      </c>
      <c r="AB22" s="205">
        <f t="shared" si="207"/>
        <v>54200</v>
      </c>
      <c r="AC22" s="205">
        <f t="shared" si="207"/>
        <v>46700</v>
      </c>
      <c r="AD22" s="205">
        <f t="shared" si="207"/>
        <v>43700</v>
      </c>
      <c r="AE22" s="205">
        <f t="shared" si="170"/>
        <v>37100</v>
      </c>
      <c r="AF22" s="205">
        <f t="shared" ref="AF22:AW22" si="208">AF21+1700</f>
        <v>38100</v>
      </c>
      <c r="AG22" s="205">
        <f t="shared" si="208"/>
        <v>37100</v>
      </c>
      <c r="AH22" s="205">
        <f t="shared" si="208"/>
        <v>37100</v>
      </c>
      <c r="AI22" s="205">
        <f t="shared" si="208"/>
        <v>39100</v>
      </c>
      <c r="AJ22" s="205">
        <f t="shared" si="208"/>
        <v>39100</v>
      </c>
      <c r="AK22" s="205">
        <f t="shared" si="208"/>
        <v>41100</v>
      </c>
      <c r="AL22" s="205">
        <f t="shared" si="208"/>
        <v>41100</v>
      </c>
      <c r="AM22" s="205">
        <f t="shared" si="208"/>
        <v>42100</v>
      </c>
      <c r="AN22" s="205">
        <f t="shared" si="208"/>
        <v>42100</v>
      </c>
      <c r="AO22" s="205">
        <f t="shared" si="208"/>
        <v>42100</v>
      </c>
      <c r="AP22" s="205">
        <f t="shared" si="208"/>
        <v>47300</v>
      </c>
      <c r="AQ22" s="205">
        <f t="shared" si="208"/>
        <v>47300</v>
      </c>
      <c r="AR22" s="205">
        <f t="shared" si="208"/>
        <v>47300</v>
      </c>
      <c r="AS22" s="205">
        <f t="shared" si="208"/>
        <v>42100</v>
      </c>
      <c r="AT22" s="205">
        <f t="shared" si="208"/>
        <v>41100</v>
      </c>
      <c r="AU22" s="205">
        <f t="shared" si="208"/>
        <v>37100</v>
      </c>
      <c r="AV22" s="205">
        <f t="shared" si="208"/>
        <v>39100</v>
      </c>
      <c r="AW22" s="205">
        <f t="shared" si="208"/>
        <v>38100</v>
      </c>
      <c r="AX22" s="31">
        <f t="shared" si="172"/>
        <v>29800</v>
      </c>
      <c r="AY22" s="31">
        <f t="shared" si="173"/>
        <v>30800</v>
      </c>
      <c r="AZ22" s="31">
        <f t="shared" si="174"/>
        <v>29800</v>
      </c>
      <c r="BA22" s="31">
        <f t="shared" si="175"/>
        <v>30800</v>
      </c>
      <c r="BB22" s="31">
        <f t="shared" si="176"/>
        <v>29300</v>
      </c>
      <c r="BC22" s="31">
        <f t="shared" si="177"/>
        <v>30300</v>
      </c>
      <c r="BD22" s="31">
        <f t="shared" si="178"/>
        <v>29300</v>
      </c>
    </row>
    <row r="23" spans="1:56" ht="11.25" customHeight="1" x14ac:dyDescent="0.25">
      <c r="A23" s="274"/>
      <c r="Z23" s="1"/>
      <c r="AB23" s="1"/>
      <c r="AM23" s="1"/>
      <c r="AO23" s="1"/>
      <c r="AP23" s="1"/>
      <c r="AQ23" s="1"/>
      <c r="AS23" s="1"/>
    </row>
    <row r="24" spans="1:56" x14ac:dyDescent="0.25">
      <c r="Z24" s="1"/>
      <c r="AB24" s="1"/>
      <c r="AM24" s="1"/>
      <c r="AO24" s="1"/>
      <c r="AP24" s="1"/>
      <c r="AQ24" s="1"/>
      <c r="AS24" s="1"/>
    </row>
    <row r="25" spans="1:56" s="15" customFormat="1" ht="12.75" customHeight="1" x14ac:dyDescent="0.2">
      <c r="A25" s="96" t="s">
        <v>64</v>
      </c>
      <c r="AM25" s="10"/>
      <c r="AO25" s="10"/>
      <c r="AP25" s="10"/>
      <c r="AQ25" s="10"/>
      <c r="AS25" s="10"/>
    </row>
    <row r="26" spans="1:56" s="15" customFormat="1" ht="12.75" customHeight="1" x14ac:dyDescent="0.2">
      <c r="A26" s="318" t="s">
        <v>329</v>
      </c>
      <c r="AM26" s="10"/>
      <c r="AO26" s="10"/>
      <c r="AP26" s="10"/>
      <c r="AQ26" s="10"/>
      <c r="AS26" s="10"/>
    </row>
    <row r="27" spans="1:56" s="15" customFormat="1" ht="12.75" customHeight="1" x14ac:dyDescent="0.2">
      <c r="A27" s="318"/>
      <c r="AO27" s="10"/>
      <c r="AP27" s="10"/>
      <c r="AQ27" s="10"/>
    </row>
    <row r="28" spans="1:56" s="15" customFormat="1" ht="12.75" customHeight="1" x14ac:dyDescent="0.2">
      <c r="A28" s="318"/>
      <c r="AO28" s="10"/>
      <c r="AP28" s="10"/>
      <c r="AQ28" s="10"/>
    </row>
    <row r="29" spans="1:56" s="15" customFormat="1" ht="91.5" customHeight="1" x14ac:dyDescent="0.2">
      <c r="A29" s="318"/>
    </row>
    <row r="30" spans="1:56" s="15" customFormat="1" ht="12" x14ac:dyDescent="0.2">
      <c r="A30" s="157"/>
    </row>
    <row r="31" spans="1:56" s="15" customFormat="1" ht="12.75" thickBot="1" x14ac:dyDescent="0.25">
      <c r="A31" s="198" t="s">
        <v>72</v>
      </c>
    </row>
    <row r="32" spans="1:56" s="15" customFormat="1" ht="108.75" thickBot="1" x14ac:dyDescent="0.25">
      <c r="A32" s="275" t="s">
        <v>446</v>
      </c>
    </row>
    <row r="33" spans="1:1" s="15" customFormat="1" ht="12" x14ac:dyDescent="0.2">
      <c r="A33" s="208"/>
    </row>
    <row r="37" spans="1:1" ht="53.45" customHeight="1" x14ac:dyDescent="0.25"/>
    <row r="38" spans="1:1" ht="70.150000000000006" customHeight="1" x14ac:dyDescent="0.25"/>
    <row r="39" spans="1:1"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40" t="s">
        <v>15</v>
      </c>
      <c r="B50" s="340"/>
    </row>
    <row r="51" spans="1:2" s="2" customFormat="1" ht="12.75" customHeight="1" x14ac:dyDescent="0.2">
      <c r="A51" s="334" t="s">
        <v>24</v>
      </c>
      <c r="B51" s="335"/>
    </row>
    <row r="52" spans="1:2" s="2" customFormat="1" ht="12.75" x14ac:dyDescent="0.2">
      <c r="A52" s="336"/>
      <c r="B52" s="337"/>
    </row>
    <row r="53" spans="1:2" s="2" customFormat="1" ht="12.75" x14ac:dyDescent="0.2">
      <c r="A53" s="336"/>
      <c r="B53" s="337"/>
    </row>
    <row r="54" spans="1:2" s="2" customFormat="1" ht="12.75" x14ac:dyDescent="0.2">
      <c r="A54" s="336"/>
      <c r="B54" s="337"/>
    </row>
    <row r="55" spans="1:2" s="2" customFormat="1" ht="12.75" x14ac:dyDescent="0.2">
      <c r="A55" s="336"/>
      <c r="B55" s="337"/>
    </row>
    <row r="56" spans="1:2" s="2" customFormat="1" ht="13.5" thickBot="1" x14ac:dyDescent="0.25">
      <c r="A56" s="338"/>
      <c r="B56" s="339"/>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41" t="s">
        <v>31</v>
      </c>
    </row>
    <row r="40" spans="1:1" customFormat="1" x14ac:dyDescent="0.25">
      <c r="A40" s="342"/>
    </row>
    <row r="41" spans="1:1" customFormat="1" x14ac:dyDescent="0.25">
      <c r="A41" s="342"/>
    </row>
    <row r="42" spans="1:1" customFormat="1" x14ac:dyDescent="0.25">
      <c r="A42" s="342"/>
    </row>
    <row r="43" spans="1:1" customFormat="1" x14ac:dyDescent="0.25">
      <c r="A43" s="342"/>
    </row>
    <row r="44" spans="1:1" customFormat="1" x14ac:dyDescent="0.25">
      <c r="A44" s="342"/>
    </row>
    <row r="45" spans="1:1" customFormat="1" x14ac:dyDescent="0.25">
      <c r="A45" s="342"/>
    </row>
    <row r="46" spans="1:1" customFormat="1" x14ac:dyDescent="0.25">
      <c r="A46" s="342"/>
    </row>
    <row r="47" spans="1:1" customFormat="1" x14ac:dyDescent="0.25">
      <c r="A47" s="342"/>
    </row>
    <row r="48" spans="1:1" customFormat="1" x14ac:dyDescent="0.25">
      <c r="A48" s="342"/>
    </row>
    <row r="49" spans="1:1" customFormat="1" x14ac:dyDescent="0.25">
      <c r="A49" s="342"/>
    </row>
    <row r="50" spans="1:1" customFormat="1" x14ac:dyDescent="0.25">
      <c r="A50" s="342"/>
    </row>
    <row r="51" spans="1:1" customFormat="1" x14ac:dyDescent="0.25">
      <c r="A51" s="342"/>
    </row>
    <row r="52" spans="1:1" customFormat="1" x14ac:dyDescent="0.25">
      <c r="A52" s="342"/>
    </row>
    <row r="53" spans="1:1" customFormat="1" x14ac:dyDescent="0.25">
      <c r="A53" s="342"/>
    </row>
  </sheetData>
  <mergeCells count="1">
    <mergeCell ref="A39:A53"/>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26" t="s">
        <v>48</v>
      </c>
      <c r="B31" s="327"/>
    </row>
    <row r="32" spans="1:37" customFormat="1" x14ac:dyDescent="0.25">
      <c r="A32" s="328"/>
      <c r="B32" s="329"/>
    </row>
    <row r="33" spans="1:4" customFormat="1" ht="123" customHeight="1" thickBot="1" x14ac:dyDescent="0.3">
      <c r="A33" s="330"/>
      <c r="B33" s="331"/>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24" t="s">
        <v>33</v>
      </c>
      <c r="B38" s="325"/>
      <c r="C38" s="325"/>
      <c r="D38" s="325"/>
    </row>
    <row r="39" spans="1:4" customFormat="1" x14ac:dyDescent="0.25">
      <c r="A39" s="325"/>
      <c r="B39" s="325"/>
      <c r="C39" s="325"/>
      <c r="D39" s="325"/>
    </row>
    <row r="40" spans="1:4" customFormat="1" x14ac:dyDescent="0.25">
      <c r="A40" s="325"/>
      <c r="B40" s="325"/>
      <c r="C40" s="325"/>
      <c r="D40" s="325"/>
    </row>
    <row r="41" spans="1:4" customFormat="1" x14ac:dyDescent="0.25">
      <c r="A41" s="325"/>
      <c r="B41" s="325"/>
      <c r="C41" s="325"/>
      <c r="D41" s="325"/>
    </row>
    <row r="42" spans="1:4" customFormat="1" x14ac:dyDescent="0.25">
      <c r="A42" s="325"/>
      <c r="B42" s="325"/>
      <c r="C42" s="325"/>
      <c r="D42" s="325"/>
    </row>
    <row r="43" spans="1:4" customFormat="1" x14ac:dyDescent="0.25">
      <c r="A43" s="325"/>
      <c r="B43" s="325"/>
      <c r="C43" s="325"/>
      <c r="D43" s="325"/>
    </row>
    <row r="44" spans="1:4" customFormat="1" x14ac:dyDescent="0.25">
      <c r="A44" s="325"/>
      <c r="B44" s="325"/>
      <c r="C44" s="325"/>
      <c r="D44" s="325"/>
    </row>
    <row r="45" spans="1:4" customFormat="1" ht="270.75" customHeight="1" x14ac:dyDescent="0.25">
      <c r="A45" s="325"/>
      <c r="B45" s="325"/>
      <c r="C45" s="325"/>
      <c r="D45" s="325"/>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P19" si="8">CM4</f>
        <v>#REF!</v>
      </c>
      <c r="CN19" s="195" t="e">
        <f t="shared" ref="CN19" si="9">CN4</f>
        <v>#REF!</v>
      </c>
      <c r="CO19" s="7" t="e">
        <f t="shared" si="8"/>
        <v>#REF!</v>
      </c>
      <c r="CP19" s="195" t="e">
        <f t="shared" si="8"/>
        <v>#REF!</v>
      </c>
      <c r="CQ19" s="195"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5" t="e">
        <f t="shared" si="17"/>
        <v>#REF!</v>
      </c>
      <c r="CM20" s="195" t="e">
        <f t="shared" ref="CM20:CP20" si="18">CM5</f>
        <v>#REF!</v>
      </c>
      <c r="CN20" s="195" t="e">
        <f t="shared" ref="CN20" si="19">CN5</f>
        <v>#REF!</v>
      </c>
      <c r="CO20" s="7" t="e">
        <f t="shared" si="18"/>
        <v>#REF!</v>
      </c>
      <c r="CP20" s="195" t="e">
        <f t="shared" si="18"/>
        <v>#REF!</v>
      </c>
      <c r="CQ20" s="195"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R19" si="8">CM4</f>
        <v>#REF!</v>
      </c>
      <c r="CN19" s="195" t="e">
        <f t="shared" ref="CN19" si="9">CN4</f>
        <v>#REF!</v>
      </c>
      <c r="CO19" s="7" t="e">
        <f t="shared" si="8"/>
        <v>#REF!</v>
      </c>
      <c r="CP19" s="195" t="e">
        <f t="shared" si="8"/>
        <v>#REF!</v>
      </c>
      <c r="CQ19" s="195"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5" t="e">
        <f t="shared" si="16"/>
        <v>#REF!</v>
      </c>
      <c r="CM20" s="195" t="e">
        <f t="shared" ref="CM20:CR20" si="17">CM5</f>
        <v>#REF!</v>
      </c>
      <c r="CN20" s="195" t="e">
        <f t="shared" ref="CN20" si="18">CN5</f>
        <v>#REF!</v>
      </c>
      <c r="CO20" s="7" t="e">
        <f t="shared" si="17"/>
        <v>#REF!</v>
      </c>
      <c r="CP20" s="195" t="e">
        <f t="shared" si="17"/>
        <v>#REF!</v>
      </c>
      <c r="CQ20" s="195"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5" t="e">
        <f>'C завтраками| Bed and breakfast'!#REF!</f>
        <v>#REF!</v>
      </c>
      <c r="CH4" s="195" t="e">
        <f>'C завтраками| Bed and breakfast'!#REF!</f>
        <v>#REF!</v>
      </c>
      <c r="CI4" s="195" t="e">
        <f>'C завтраками| Bed and breakfast'!#REF!</f>
        <v>#REF!</v>
      </c>
      <c r="CJ4" s="7" t="e">
        <f>'C завтраками| Bed and breakfast'!#REF!</f>
        <v>#REF!</v>
      </c>
      <c r="CK4" s="195" t="e">
        <f>'C завтраками| Bed and breakfast'!#REF!</f>
        <v>#REF!</v>
      </c>
      <c r="CL4" s="195"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5" t="e">
        <f>'C завтраками| Bed and breakfast'!#REF!</f>
        <v>#REF!</v>
      </c>
      <c r="CH5" s="195" t="e">
        <f>'C завтраками| Bed and breakfast'!#REF!</f>
        <v>#REF!</v>
      </c>
      <c r="CI5" s="195" t="e">
        <f>'C завтраками| Bed and breakfast'!#REF!</f>
        <v>#REF!</v>
      </c>
      <c r="CJ5" s="7" t="e">
        <f>'C завтраками| Bed and breakfast'!#REF!</f>
        <v>#REF!</v>
      </c>
      <c r="CK5" s="195" t="e">
        <f>'C завтраками| Bed and breakfast'!#REF!</f>
        <v>#REF!</v>
      </c>
      <c r="CL5" s="195"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132" customHeight="1" x14ac:dyDescent="0.25">
      <c r="A45" s="199" t="s">
        <v>223</v>
      </c>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307</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5" t="s">
        <v>326</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18" t="s">
        <v>246</v>
      </c>
    </row>
    <row r="19" spans="1:1" x14ac:dyDescent="0.25">
      <c r="A19" s="318"/>
    </row>
    <row r="20" spans="1:1" x14ac:dyDescent="0.25">
      <c r="A20" s="318"/>
    </row>
    <row r="21" spans="1:1" ht="280.14999999999998" customHeight="1" thickBot="1" x14ac:dyDescent="0.3">
      <c r="A21" s="318"/>
    </row>
    <row r="22" spans="1:1" x14ac:dyDescent="0.25">
      <c r="A22" s="231" t="s">
        <v>73</v>
      </c>
    </row>
    <row r="23" spans="1:1" ht="25.5" thickBot="1" x14ac:dyDescent="0.3">
      <c r="A23" s="232" t="s">
        <v>293</v>
      </c>
    </row>
    <row r="24" spans="1:1" ht="15.75" thickBot="1" x14ac:dyDescent="0.3">
      <c r="A24" s="15"/>
    </row>
    <row r="25" spans="1:1" x14ac:dyDescent="0.25">
      <c r="A25" s="105" t="s">
        <v>72</v>
      </c>
    </row>
    <row r="26" spans="1:1" ht="108.75" thickBot="1" x14ac:dyDescent="0.3">
      <c r="A26" s="230" t="s">
        <v>223</v>
      </c>
    </row>
  </sheetData>
  <mergeCells count="1">
    <mergeCell ref="A18:A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zoomScaleNormal="100" workbookViewId="0">
      <selection activeCell="E25" sqref="E25"/>
    </sheetView>
  </sheetViews>
  <sheetFormatPr defaultColWidth="9.140625" defaultRowHeight="15" x14ac:dyDescent="0.25"/>
  <cols>
    <col min="1" max="1" width="68.85546875" style="2" bestFit="1" customWidth="1"/>
    <col min="2" max="16384" width="9.140625" style="1"/>
  </cols>
  <sheetData>
    <row r="1" spans="1:5" s="2" customFormat="1" ht="12.75" x14ac:dyDescent="0.2">
      <c r="A1" s="9" t="s">
        <v>301</v>
      </c>
    </row>
    <row r="2" spans="1:5" s="2" customFormat="1" ht="12.75" x14ac:dyDescent="0.2">
      <c r="A2" s="210" t="s">
        <v>414</v>
      </c>
    </row>
    <row r="3" spans="1:5" s="8" customFormat="1" x14ac:dyDescent="0.25">
      <c r="A3" s="259"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row>
    <row r="4" spans="1:5" s="8" customFormat="1" x14ac:dyDescent="0.25">
      <c r="A4" s="259"/>
      <c r="B4" s="113" t="e">
        <f>'C завтраками| Bed and breakfast'!#REF!</f>
        <v>#REF!</v>
      </c>
      <c r="C4" s="113" t="e">
        <f>'C завтраками| Bed and breakfast'!#REF!</f>
        <v>#REF!</v>
      </c>
      <c r="D4" s="113" t="e">
        <f>'C завтраками| Bed and breakfast'!#REF!</f>
        <v>#REF!</v>
      </c>
      <c r="E4" s="113" t="e">
        <f>'C завтраками| Bed and breakfast'!#REF!</f>
        <v>#REF!</v>
      </c>
    </row>
    <row r="5" spans="1:5" s="15" customFormat="1" ht="12" customHeight="1" x14ac:dyDescent="0.2">
      <c r="A5" s="13" t="s">
        <v>220</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307</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326</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327</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9" t="s">
        <v>377</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65" x14ac:dyDescent="0.2">
      <c r="A22" s="302" t="s">
        <v>426</v>
      </c>
    </row>
    <row r="23" spans="1:5" s="16" customFormat="1" ht="12" customHeight="1" x14ac:dyDescent="0.2">
      <c r="A23" s="224" t="s">
        <v>73</v>
      </c>
    </row>
    <row r="24" spans="1:5" s="14" customFormat="1" ht="12" x14ac:dyDescent="0.2">
      <c r="A24" s="221" t="s">
        <v>415</v>
      </c>
    </row>
    <row r="25" spans="1:5" s="14" customFormat="1" ht="12" x14ac:dyDescent="0.2">
      <c r="A25" s="221" t="s">
        <v>416</v>
      </c>
    </row>
    <row r="26" spans="1:5" s="14" customFormat="1" ht="12.75" customHeight="1" x14ac:dyDescent="0.2">
      <c r="A26" s="155"/>
    </row>
    <row r="27" spans="1:5" s="14" customFormat="1" ht="12.75" customHeight="1" x14ac:dyDescent="0.2">
      <c r="A27" s="224" t="s">
        <v>64</v>
      </c>
    </row>
    <row r="28" spans="1:5" x14ac:dyDescent="0.25">
      <c r="A28" s="49" t="s">
        <v>65</v>
      </c>
    </row>
    <row r="29" spans="1:5" x14ac:dyDescent="0.25">
      <c r="A29" s="50" t="s">
        <v>66</v>
      </c>
    </row>
    <row r="30" spans="1:5" x14ac:dyDescent="0.25">
      <c r="A30" s="50" t="s">
        <v>68</v>
      </c>
    </row>
    <row r="31" spans="1:5" ht="24" x14ac:dyDescent="0.25">
      <c r="A31" s="156" t="s">
        <v>69</v>
      </c>
    </row>
    <row r="32" spans="1:5" x14ac:dyDescent="0.25">
      <c r="A32" s="56" t="s">
        <v>379</v>
      </c>
    </row>
    <row r="33" spans="1:1" x14ac:dyDescent="0.25">
      <c r="A33" s="156"/>
    </row>
    <row r="34" spans="1:1" s="8" customFormat="1" ht="42" x14ac:dyDescent="0.25">
      <c r="A34" s="225" t="s">
        <v>421</v>
      </c>
    </row>
    <row r="35" spans="1:1" s="8" customFormat="1" ht="42" x14ac:dyDescent="0.25">
      <c r="A35" s="270" t="s">
        <v>417</v>
      </c>
    </row>
    <row r="36" spans="1:1" s="8" customFormat="1" ht="31.5" x14ac:dyDescent="0.25">
      <c r="A36" s="270" t="s">
        <v>418</v>
      </c>
    </row>
    <row r="37" spans="1:1" s="8" customFormat="1" ht="31.5" x14ac:dyDescent="0.25">
      <c r="A37" s="270" t="s">
        <v>422</v>
      </c>
    </row>
    <row r="38" spans="1:1" s="8" customFormat="1" ht="31.5" x14ac:dyDescent="0.25">
      <c r="A38" s="270" t="s">
        <v>427</v>
      </c>
    </row>
    <row r="39" spans="1:1" s="8" customFormat="1" ht="31.5" x14ac:dyDescent="0.25">
      <c r="A39" s="270" t="s">
        <v>428</v>
      </c>
    </row>
    <row r="40" spans="1:1" s="8" customFormat="1" ht="42" x14ac:dyDescent="0.25">
      <c r="A40" s="186" t="s">
        <v>196</v>
      </c>
    </row>
    <row r="41" spans="1:1" s="8" customFormat="1" ht="63" x14ac:dyDescent="0.25">
      <c r="A41" s="303" t="s">
        <v>419</v>
      </c>
    </row>
    <row r="42" spans="1:1" s="8" customFormat="1" ht="21" x14ac:dyDescent="0.25">
      <c r="A42" s="216" t="s">
        <v>192</v>
      </c>
    </row>
    <row r="43" spans="1:1" s="8" customFormat="1" ht="54" x14ac:dyDescent="0.25">
      <c r="A43" s="170" t="s">
        <v>420</v>
      </c>
    </row>
    <row r="44" spans="1:1" s="8" customFormat="1" ht="31.5" x14ac:dyDescent="0.25">
      <c r="A44" s="161" t="s">
        <v>194</v>
      </c>
    </row>
    <row r="45" spans="1:1" s="8" customFormat="1" x14ac:dyDescent="0.25">
      <c r="A45" s="73"/>
    </row>
    <row r="46" spans="1:1" s="8" customFormat="1" x14ac:dyDescent="0.25">
      <c r="A46" s="129" t="s">
        <v>72</v>
      </c>
    </row>
    <row r="47" spans="1:1" s="8" customFormat="1" ht="24" x14ac:dyDescent="0.25">
      <c r="A47" s="60" t="s">
        <v>136</v>
      </c>
    </row>
    <row r="48" spans="1:1" s="8" customFormat="1" ht="24" x14ac:dyDescent="0.25">
      <c r="A48" s="60" t="s">
        <v>137</v>
      </c>
    </row>
    <row r="49" spans="1:1" s="8" customFormat="1" x14ac:dyDescent="0.25">
      <c r="A49" s="53"/>
    </row>
    <row r="50" spans="1:1" x14ac:dyDescent="0.25">
      <c r="A50" s="8"/>
    </row>
    <row r="51" spans="1:1" x14ac:dyDescent="0.25">
      <c r="A51" s="8"/>
    </row>
    <row r="52" spans="1:1" x14ac:dyDescent="0.25">
      <c r="A52" s="15"/>
    </row>
    <row r="53" spans="1:1" x14ac:dyDescent="0.25">
      <c r="A53" s="15"/>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43" t="s">
        <v>226</v>
      </c>
      <c r="B34" s="343"/>
      <c r="C34" s="343"/>
      <c r="D34" s="343"/>
      <c r="E34" s="343"/>
      <c r="F34" s="343"/>
      <c r="G34" s="343"/>
      <c r="H34" s="343"/>
      <c r="I34" s="343" t="s">
        <v>226</v>
      </c>
      <c r="J34" s="343"/>
      <c r="K34" s="343"/>
      <c r="L34" s="343"/>
      <c r="M34" s="343"/>
      <c r="N34" s="343"/>
      <c r="O34" s="343"/>
      <c r="P34" s="343"/>
      <c r="Q34" s="343" t="s">
        <v>226</v>
      </c>
      <c r="R34" s="343"/>
      <c r="S34" s="343"/>
      <c r="T34" s="343"/>
      <c r="U34" s="343"/>
      <c r="V34" s="343"/>
      <c r="W34" s="343"/>
      <c r="X34" s="343"/>
      <c r="Y34" s="343" t="s">
        <v>226</v>
      </c>
      <c r="Z34" s="343"/>
      <c r="AA34" s="343"/>
      <c r="AB34" s="343"/>
      <c r="AC34" s="343"/>
      <c r="AD34" s="343"/>
      <c r="AE34" s="343"/>
      <c r="AF34" s="343"/>
      <c r="AG34" s="343" t="s">
        <v>226</v>
      </c>
      <c r="AH34" s="343"/>
      <c r="AI34" s="343"/>
      <c r="AJ34" s="343"/>
      <c r="AK34" s="343"/>
      <c r="AL34" s="343"/>
      <c r="AM34" s="343"/>
      <c r="AN34" s="343"/>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227</v>
      </c>
    </row>
    <row r="48" spans="1:41" x14ac:dyDescent="0.25">
      <c r="A48" s="158"/>
    </row>
    <row r="49" spans="1:1" ht="38.25" x14ac:dyDescent="0.25">
      <c r="A49" s="159" t="s">
        <v>228</v>
      </c>
    </row>
    <row r="50" spans="1:1" ht="52.5" x14ac:dyDescent="0.25">
      <c r="A50" s="190" t="s">
        <v>203</v>
      </c>
    </row>
    <row r="51" spans="1:1" ht="52.5" x14ac:dyDescent="0.25">
      <c r="A51" s="190" t="s">
        <v>204</v>
      </c>
    </row>
    <row r="52" spans="1:1" ht="84" x14ac:dyDescent="0.25">
      <c r="A52" s="190" t="s">
        <v>205</v>
      </c>
    </row>
    <row r="53" spans="1:1" ht="63" x14ac:dyDescent="0.25">
      <c r="A53" s="190" t="s">
        <v>206</v>
      </c>
    </row>
    <row r="54" spans="1:1" ht="63" x14ac:dyDescent="0.25">
      <c r="A54" s="190" t="s">
        <v>207</v>
      </c>
    </row>
    <row r="55" spans="1:1" ht="42" x14ac:dyDescent="0.25">
      <c r="A55" s="190" t="s">
        <v>208</v>
      </c>
    </row>
    <row r="56" spans="1:1" ht="63" x14ac:dyDescent="0.25">
      <c r="A56" s="190" t="s">
        <v>209</v>
      </c>
    </row>
    <row r="57" spans="1:1" ht="42" x14ac:dyDescent="0.25">
      <c r="A57" s="190" t="s">
        <v>210</v>
      </c>
    </row>
    <row r="58" spans="1:1" ht="42" x14ac:dyDescent="0.25">
      <c r="A58" s="190" t="s">
        <v>211</v>
      </c>
    </row>
    <row r="59" spans="1:1" ht="52.5" x14ac:dyDescent="0.25">
      <c r="A59" s="190" t="s">
        <v>212</v>
      </c>
    </row>
    <row r="60" spans="1:1" x14ac:dyDescent="0.25">
      <c r="A60" s="168"/>
    </row>
    <row r="61" spans="1:1" ht="52.5" x14ac:dyDescent="0.25">
      <c r="A61" s="186"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5"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5"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5"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200" t="s">
        <v>226</v>
      </c>
      <c r="B18" s="200"/>
      <c r="C18" s="200"/>
      <c r="D18" s="200"/>
      <c r="E18" s="200"/>
      <c r="F18" s="200"/>
      <c r="G18" s="200"/>
      <c r="H18" s="200"/>
      <c r="I18" s="200" t="s">
        <v>226</v>
      </c>
      <c r="J18" s="200"/>
      <c r="K18" s="200"/>
      <c r="L18" s="200"/>
      <c r="M18" s="200"/>
      <c r="N18" s="200"/>
      <c r="O18" s="200"/>
      <c r="P18" s="200"/>
      <c r="Q18" s="200" t="s">
        <v>226</v>
      </c>
      <c r="R18" s="200"/>
      <c r="S18" s="200"/>
      <c r="T18" s="200"/>
      <c r="U18" s="200"/>
      <c r="V18" s="200"/>
      <c r="W18" s="200"/>
      <c r="X18" s="200"/>
      <c r="Y18" s="200" t="s">
        <v>226</v>
      </c>
      <c r="Z18" s="200"/>
      <c r="AA18" s="200"/>
      <c r="AB18" s="200"/>
      <c r="AC18" s="200"/>
      <c r="AD18" s="200"/>
      <c r="AE18" s="200"/>
      <c r="AF18" s="200"/>
      <c r="AG18" s="200" t="s">
        <v>226</v>
      </c>
      <c r="AH18" s="200"/>
      <c r="AI18" s="200"/>
      <c r="AJ18" s="200"/>
      <c r="AK18" s="200"/>
      <c r="AL18" s="200"/>
      <c r="AM18" s="200"/>
      <c r="AN18" s="200"/>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227</v>
      </c>
    </row>
    <row r="32" spans="1:41" x14ac:dyDescent="0.25">
      <c r="A32" s="158"/>
    </row>
    <row r="33" spans="1:1" ht="38.25" x14ac:dyDescent="0.25">
      <c r="A33" s="159" t="s">
        <v>228</v>
      </c>
    </row>
    <row r="34" spans="1:1" ht="52.5" x14ac:dyDescent="0.25">
      <c r="A34" s="190" t="s">
        <v>203</v>
      </c>
    </row>
    <row r="35" spans="1:1" ht="52.5" x14ac:dyDescent="0.25">
      <c r="A35" s="190" t="s">
        <v>204</v>
      </c>
    </row>
    <row r="36" spans="1:1" ht="84" x14ac:dyDescent="0.25">
      <c r="A36" s="190" t="s">
        <v>205</v>
      </c>
    </row>
    <row r="37" spans="1:1" ht="63" x14ac:dyDescent="0.25">
      <c r="A37" s="190" t="s">
        <v>206</v>
      </c>
    </row>
    <row r="38" spans="1:1" ht="63" x14ac:dyDescent="0.25">
      <c r="A38" s="190" t="s">
        <v>207</v>
      </c>
    </row>
    <row r="39" spans="1:1" ht="42" x14ac:dyDescent="0.25">
      <c r="A39" s="190" t="s">
        <v>208</v>
      </c>
    </row>
    <row r="40" spans="1:1" ht="63" x14ac:dyDescent="0.25">
      <c r="A40" s="190" t="s">
        <v>209</v>
      </c>
    </row>
    <row r="41" spans="1:1" ht="42" x14ac:dyDescent="0.25">
      <c r="A41" s="190" t="s">
        <v>210</v>
      </c>
    </row>
    <row r="42" spans="1:1" ht="42" x14ac:dyDescent="0.25">
      <c r="A42" s="190" t="s">
        <v>211</v>
      </c>
    </row>
    <row r="43" spans="1:1" ht="52.5" x14ac:dyDescent="0.25">
      <c r="A43" s="190" t="s">
        <v>212</v>
      </c>
    </row>
    <row r="44" spans="1:1" x14ac:dyDescent="0.25">
      <c r="A44" s="168"/>
    </row>
    <row r="45" spans="1:1" ht="52.5" x14ac:dyDescent="0.25">
      <c r="A45" s="186"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201" t="s">
        <v>230</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5" t="e">
        <f t="shared" ref="AP20:AT20" si="1">AP4</f>
        <v>#REF!</v>
      </c>
      <c r="AQ20" s="195" t="e">
        <f t="shared" si="1"/>
        <v>#REF!</v>
      </c>
      <c r="AR20" s="195"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5" t="e">
        <f t="shared" si="3"/>
        <v>#REF!</v>
      </c>
      <c r="BC20" s="195" t="e">
        <f t="shared" ref="BC20:BD20" si="4">BC4</f>
        <v>#REF!</v>
      </c>
      <c r="BD20" s="195"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5" t="e">
        <f t="shared" ref="AP21:AT21" si="5">AP5</f>
        <v>#REF!</v>
      </c>
      <c r="AQ21" s="195" t="e">
        <f t="shared" si="5"/>
        <v>#REF!</v>
      </c>
      <c r="AR21" s="195"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5" t="e">
        <f t="shared" si="7"/>
        <v>#REF!</v>
      </c>
      <c r="BC21" s="195" t="e">
        <f t="shared" ref="BC21:BD21" si="8">BC5</f>
        <v>#REF!</v>
      </c>
      <c r="BD21" s="195"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44" t="s">
        <v>231</v>
      </c>
      <c r="B34" s="344"/>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c r="AC34" s="344"/>
      <c r="AD34" s="344"/>
      <c r="AE34" s="344"/>
      <c r="AF34" s="344"/>
      <c r="AG34" s="344"/>
      <c r="AH34" s="344"/>
      <c r="AI34" s="344"/>
      <c r="AJ34" s="344"/>
      <c r="AK34" s="344"/>
      <c r="AL34" s="344"/>
      <c r="AM34" s="344"/>
      <c r="AN34" s="344"/>
      <c r="AO34" s="344"/>
      <c r="AP34" s="344"/>
      <c r="AQ34" s="344"/>
      <c r="AR34" s="344"/>
      <c r="AS34" s="344"/>
      <c r="AT34" s="344"/>
      <c r="AU34" s="344"/>
      <c r="AV34" s="344"/>
      <c r="AW34" s="344"/>
      <c r="AX34" s="344"/>
      <c r="AY34" s="344"/>
      <c r="AZ34" s="344"/>
      <c r="BA34" s="344"/>
      <c r="BB34" s="344"/>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232</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233</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90" t="s">
        <v>203</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90" t="s">
        <v>204</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90" t="s">
        <v>205</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6" t="s">
        <v>240</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90" t="s">
        <v>213</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6" t="s">
        <v>235</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90" t="s">
        <v>241</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90" t="s">
        <v>242</v>
      </c>
      <c r="AO57" s="168"/>
      <c r="AP57" s="168"/>
      <c r="AU57" s="168"/>
      <c r="AV57" s="168"/>
      <c r="AW57" s="168"/>
      <c r="AX57" s="168"/>
      <c r="AY57" s="168"/>
      <c r="AZ57" s="168"/>
    </row>
    <row r="58" spans="1:52" s="46" customFormat="1" ht="42" x14ac:dyDescent="0.2">
      <c r="A58" s="206" t="s">
        <v>243</v>
      </c>
      <c r="AO58" s="168"/>
      <c r="AP58" s="168"/>
      <c r="AU58" s="168"/>
      <c r="AV58" s="168"/>
      <c r="AW58" s="168"/>
      <c r="AX58" s="168"/>
      <c r="AY58" s="168"/>
      <c r="AZ58" s="168"/>
    </row>
    <row r="59" spans="1:52" s="46" customFormat="1" ht="21" x14ac:dyDescent="0.2">
      <c r="A59" s="206" t="s">
        <v>236</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6"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5" t="e">
        <f>'C завтраками| Bed and breakfast'!#REF!</f>
        <v>#REF!</v>
      </c>
      <c r="BC4" s="195" t="e">
        <f>'C завтраками| Bed and breakfast'!#REF!</f>
        <v>#REF!</v>
      </c>
      <c r="BD4" s="195"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5" t="e">
        <f>'C завтраками| Bed and breakfast'!#REF!</f>
        <v>#REF!</v>
      </c>
      <c r="BC5" s="195" t="e">
        <f>'C завтраками| Bed and breakfast'!#REF!</f>
        <v>#REF!</v>
      </c>
      <c r="BD5" s="195"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44" t="s">
        <v>231</v>
      </c>
      <c r="B19" s="344"/>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44"/>
      <c r="AM19" s="344"/>
      <c r="AN19" s="344"/>
      <c r="AO19" s="344"/>
      <c r="AP19" s="344"/>
      <c r="AQ19" s="344"/>
      <c r="AR19" s="344"/>
      <c r="AS19" s="344"/>
      <c r="AT19" s="344"/>
      <c r="AU19" s="344"/>
      <c r="AV19" s="344"/>
      <c r="AW19" s="344"/>
      <c r="AX19" s="344"/>
      <c r="AY19" s="344"/>
      <c r="AZ19" s="344"/>
      <c r="BA19" s="344"/>
      <c r="BB19" s="344"/>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232</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90" t="s">
        <v>203</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90" t="s">
        <v>204</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90" t="s">
        <v>205</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6" t="s">
        <v>240</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90" t="s">
        <v>213</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6" t="s">
        <v>235</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90" t="s">
        <v>241</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90" t="s">
        <v>242</v>
      </c>
      <c r="AO43" s="168"/>
      <c r="AP43" s="168"/>
      <c r="AU43" s="168"/>
      <c r="AV43" s="168"/>
      <c r="AW43" s="168"/>
      <c r="AX43" s="168"/>
      <c r="AY43" s="168"/>
      <c r="AZ43" s="168"/>
      <c r="BA43" s="168"/>
    </row>
    <row r="44" spans="1:53" s="46" customFormat="1" ht="42" x14ac:dyDescent="0.2">
      <c r="A44" s="206" t="s">
        <v>243</v>
      </c>
      <c r="AO44" s="168"/>
      <c r="AP44" s="168"/>
      <c r="AU44" s="168"/>
      <c r="AV44" s="168"/>
      <c r="AW44" s="168"/>
      <c r="AX44" s="168"/>
      <c r="AY44" s="168"/>
      <c r="AZ44" s="168"/>
      <c r="BA44" s="168"/>
    </row>
    <row r="45" spans="1:53" s="46" customFormat="1" ht="21" x14ac:dyDescent="0.2">
      <c r="A45" s="206" t="s">
        <v>236</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6"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zoomScaleNormal="100" workbookViewId="0">
      <selection activeCell="Z32" activeCellId="1" sqref="A26:A29 Z32"/>
    </sheetView>
  </sheetViews>
  <sheetFormatPr defaultColWidth="9.140625" defaultRowHeight="15" x14ac:dyDescent="0.25"/>
  <cols>
    <col min="1" max="1" width="71.85546875" style="2" customWidth="1"/>
    <col min="2" max="7" width="10.42578125" style="1" bestFit="1" customWidth="1"/>
    <col min="8" max="11" width="9.140625" style="1"/>
    <col min="12" max="14" width="10.42578125" style="1" bestFit="1" customWidth="1"/>
    <col min="15" max="15" width="9.42578125" style="1" bestFit="1" customWidth="1"/>
    <col min="16" max="16" width="9.140625" style="1"/>
    <col min="17" max="26" width="10.42578125" style="1" bestFit="1" customWidth="1"/>
    <col min="27"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95">
        <f>'C завтраками| Bed and breakfast'!B4</f>
        <v>45588</v>
      </c>
      <c r="C4" s="195">
        <f>'C завтраками| Bed and breakfast'!C4</f>
        <v>45589</v>
      </c>
      <c r="D4" s="195">
        <f>'C завтраками| Bed and breakfast'!D4</f>
        <v>45591</v>
      </c>
      <c r="E4" s="195">
        <f>'C завтраками| Bed and breakfast'!E4</f>
        <v>45592</v>
      </c>
      <c r="F4" s="195">
        <f>'C завтраками| Bed and breakfast'!F4</f>
        <v>45595</v>
      </c>
      <c r="G4" s="195">
        <f>'C завтраками| Bed and breakfast'!G4</f>
        <v>45596</v>
      </c>
      <c r="H4" s="195">
        <f>'C завтраками| Bed and breakfast'!H4</f>
        <v>45597</v>
      </c>
      <c r="I4" s="113">
        <f>'C завтраками| Bed and breakfast'!I4</f>
        <v>45599</v>
      </c>
      <c r="J4" s="113">
        <f>'C завтраками| Bed and breakfast'!J4</f>
        <v>45600</v>
      </c>
      <c r="K4" s="195">
        <f>'C завтраками| Bed and breakfast'!K4</f>
        <v>45601</v>
      </c>
      <c r="L4" s="113">
        <f>'C завтраками| Bed and breakfast'!L4</f>
        <v>45604</v>
      </c>
      <c r="M4" s="195">
        <f>'C завтраками| Bed and breakfast'!M4</f>
        <v>45616</v>
      </c>
      <c r="N4" s="113">
        <f>'C завтраками| Bed and breakfast'!N4</f>
        <v>45618</v>
      </c>
      <c r="O4" s="113">
        <f>'C завтраками| Bed and breakfast'!O4</f>
        <v>45627</v>
      </c>
      <c r="P4" s="113">
        <f>'C завтраками| Bed and breakfast'!P4</f>
        <v>45632</v>
      </c>
      <c r="Q4" s="195">
        <f>'C завтраками| Bed and breakfast'!Q4</f>
        <v>45636</v>
      </c>
      <c r="R4" s="113">
        <f>'C завтраками| Bed and breakfast'!R4</f>
        <v>45639</v>
      </c>
      <c r="S4" s="113">
        <f>'C завтраками| Bed and breakfast'!S4</f>
        <v>45641</v>
      </c>
      <c r="T4" s="113">
        <f>'C завтраками| Bed and breakfast'!T4</f>
        <v>45646</v>
      </c>
      <c r="U4" s="113">
        <f>'C завтраками| Bed and breakfast'!U4</f>
        <v>45648</v>
      </c>
      <c r="V4" s="113">
        <f>'C завтраками| Bed and breakfast'!V4</f>
        <v>45652</v>
      </c>
      <c r="W4" s="195">
        <f>'C завтраками| Bed and breakfast'!W4</f>
        <v>45653</v>
      </c>
      <c r="X4" s="195">
        <f>'C завтраками| Bed and breakfast'!X4</f>
        <v>45655</v>
      </c>
      <c r="Y4" s="195">
        <f>'C завтраками| Bed and breakfast'!Y4</f>
        <v>45656</v>
      </c>
      <c r="Z4" s="195">
        <f>'C завтраками| Bed and breakfast'!Z4</f>
        <v>45657</v>
      </c>
      <c r="AA4" s="195">
        <f>'C завтраками| Bed and breakfast'!AA4</f>
        <v>45658</v>
      </c>
      <c r="AB4" s="195">
        <f>'C завтраками| Bed and breakfast'!AB4</f>
        <v>45662</v>
      </c>
      <c r="AC4" s="195">
        <f>'C завтраками| Bed and breakfast'!AC4</f>
        <v>45664</v>
      </c>
      <c r="AD4" s="195">
        <f>'C завтраками| Bed and breakfast'!AD4</f>
        <v>45665</v>
      </c>
      <c r="AE4" s="195">
        <f>'C завтраками| Bed and breakfast'!AE4</f>
        <v>45666</v>
      </c>
      <c r="AF4" s="195">
        <f>'C завтраками| Bed and breakfast'!AF4</f>
        <v>45667</v>
      </c>
      <c r="AG4" s="195">
        <f>'C завтраками| Bed and breakfast'!AG4</f>
        <v>45669</v>
      </c>
      <c r="AH4" s="195">
        <f>'C завтраками| Bed and breakfast'!AH4</f>
        <v>45670</v>
      </c>
      <c r="AI4" s="195">
        <f>'C завтраками| Bed and breakfast'!AI4</f>
        <v>45674</v>
      </c>
      <c r="AJ4" s="195">
        <f>'C завтраками| Bed and breakfast'!AJ4</f>
        <v>45676</v>
      </c>
      <c r="AK4" s="195">
        <f>'C завтраками| Bed and breakfast'!AK4</f>
        <v>45681</v>
      </c>
      <c r="AL4" s="195">
        <f>'C завтраками| Bed and breakfast'!AL4</f>
        <v>45683</v>
      </c>
      <c r="AM4" s="195">
        <f>'C завтраками| Bed and breakfast'!AM4</f>
        <v>45688</v>
      </c>
      <c r="AN4" s="195">
        <f>'C завтраками| Bed and breakfast'!AN4</f>
        <v>45695</v>
      </c>
      <c r="AO4" s="195">
        <f>'C завтраками| Bed and breakfast'!AO4</f>
        <v>45697</v>
      </c>
      <c r="AP4" s="195">
        <f>'C завтраками| Bed and breakfast'!AP4</f>
        <v>45702</v>
      </c>
      <c r="AQ4" s="195">
        <f>'C завтраками| Bed and breakfast'!AQ4</f>
        <v>45704</v>
      </c>
      <c r="AR4" s="195">
        <f>'C завтраками| Bed and breakfast'!AR4</f>
        <v>45709</v>
      </c>
      <c r="AS4" s="195">
        <f>'C завтраками| Bed and breakfast'!AS4</f>
        <v>45712</v>
      </c>
      <c r="AT4" s="195">
        <f>'C завтраками| Bed and breakfast'!AT4</f>
        <v>45717</v>
      </c>
      <c r="AU4" s="195">
        <f>'C завтраками| Bed and breakfast'!AU4</f>
        <v>45718</v>
      </c>
      <c r="AV4" s="195">
        <f>'C завтраками| Bed and breakfast'!AV4</f>
        <v>45723</v>
      </c>
      <c r="AW4" s="195">
        <f>'C завтраками| Bed and breakfast'!AW4</f>
        <v>45726</v>
      </c>
      <c r="AX4" s="113">
        <f>'C завтраками| Bed and breakfast'!AX4</f>
        <v>45727</v>
      </c>
      <c r="AY4" s="113">
        <f>'C завтраками| Bed and breakfast'!AY4</f>
        <v>45730</v>
      </c>
      <c r="AZ4" s="113">
        <f>'C завтраками| Bed and breakfast'!AZ4</f>
        <v>45732</v>
      </c>
      <c r="BA4" s="113">
        <f>'C завтраками| Bed and breakfast'!BA4</f>
        <v>45737</v>
      </c>
      <c r="BB4" s="113">
        <f>'C завтраками| Bed and breakfast'!BB4</f>
        <v>45739</v>
      </c>
      <c r="BC4" s="113">
        <f>'C завтраками| Bed and breakfast'!BC4</f>
        <v>45744</v>
      </c>
      <c r="BD4" s="113">
        <f>'C завтраками| Bed and breakfast'!BD4</f>
        <v>45746</v>
      </c>
    </row>
    <row r="5" spans="1:56" ht="23.25" customHeight="1" x14ac:dyDescent="0.25">
      <c r="A5" s="259"/>
      <c r="B5" s="195">
        <f>'C завтраками| Bed and breakfast'!B5</f>
        <v>45588</v>
      </c>
      <c r="C5" s="195">
        <f>'C завтраками| Bed and breakfast'!C5</f>
        <v>45590</v>
      </c>
      <c r="D5" s="195">
        <f>'C завтраками| Bed and breakfast'!D5</f>
        <v>45591</v>
      </c>
      <c r="E5" s="195">
        <f>'C завтраками| Bed and breakfast'!E5</f>
        <v>45594</v>
      </c>
      <c r="F5" s="195">
        <f>'C завтраками| Bed and breakfast'!F5</f>
        <v>45595</v>
      </c>
      <c r="G5" s="195">
        <f>'C завтраками| Bed and breakfast'!G5</f>
        <v>45596</v>
      </c>
      <c r="H5" s="195">
        <f>'C завтраками| Bed and breakfast'!H5</f>
        <v>45598</v>
      </c>
      <c r="I5" s="113">
        <f>'C завтраками| Bed and breakfast'!I5</f>
        <v>45599</v>
      </c>
      <c r="J5" s="113">
        <f>'C завтраками| Bed and breakfast'!J5</f>
        <v>45600</v>
      </c>
      <c r="K5" s="195">
        <f>'C завтраками| Bed and breakfast'!K5</f>
        <v>45603</v>
      </c>
      <c r="L5" s="113">
        <f>'C завтраками| Bed and breakfast'!L5</f>
        <v>45615</v>
      </c>
      <c r="M5" s="195">
        <f>'C завтраками| Bed and breakfast'!M5</f>
        <v>45617</v>
      </c>
      <c r="N5" s="113">
        <f>'C завтраками| Bed and breakfast'!N5</f>
        <v>45626</v>
      </c>
      <c r="O5" s="113">
        <f>'C завтраками| Bed and breakfast'!O5</f>
        <v>45631</v>
      </c>
      <c r="P5" s="113">
        <f>'C завтраками| Bed and breakfast'!P5</f>
        <v>45635</v>
      </c>
      <c r="Q5" s="195">
        <f>'C завтраками| Bed and breakfast'!Q5</f>
        <v>45638</v>
      </c>
      <c r="R5" s="113">
        <f>'C завтраками| Bed and breakfast'!R5</f>
        <v>45640</v>
      </c>
      <c r="S5" s="113">
        <f>'C завтраками| Bed and breakfast'!S5</f>
        <v>45645</v>
      </c>
      <c r="T5" s="113">
        <f>'C завтраками| Bed and breakfast'!T5</f>
        <v>45647</v>
      </c>
      <c r="U5" s="113">
        <f>'C завтраками| Bed and breakfast'!U5</f>
        <v>45651</v>
      </c>
      <c r="V5" s="113">
        <f>'C завтраками| Bed and breakfast'!V5</f>
        <v>45652</v>
      </c>
      <c r="W5" s="195">
        <f>'C завтраками| Bed and breakfast'!W5</f>
        <v>45654</v>
      </c>
      <c r="X5" s="195">
        <f>'C завтраками| Bed and breakfast'!X5</f>
        <v>45655</v>
      </c>
      <c r="Y5" s="195">
        <f>'C завтраками| Bed and breakfast'!Y5</f>
        <v>45656</v>
      </c>
      <c r="Z5" s="195">
        <f>'C завтраками| Bed and breakfast'!Z5</f>
        <v>45657</v>
      </c>
      <c r="AA5" s="195">
        <f>'C завтраками| Bed and breakfast'!AA5</f>
        <v>45661</v>
      </c>
      <c r="AB5" s="195">
        <f>'C завтраками| Bed and breakfast'!AB5</f>
        <v>45663</v>
      </c>
      <c r="AC5" s="195">
        <f>'C завтраками| Bed and breakfast'!AC5</f>
        <v>45664</v>
      </c>
      <c r="AD5" s="195">
        <f>'C завтраками| Bed and breakfast'!AD5</f>
        <v>45665</v>
      </c>
      <c r="AE5" s="195">
        <f>'C завтраками| Bed and breakfast'!AE5</f>
        <v>45666</v>
      </c>
      <c r="AF5" s="195">
        <f>'C завтраками| Bed and breakfast'!AF5</f>
        <v>45668</v>
      </c>
      <c r="AG5" s="195">
        <f>'C завтраками| Bed and breakfast'!AG5</f>
        <v>45669</v>
      </c>
      <c r="AH5" s="195">
        <f>'C завтраками| Bed and breakfast'!AH5</f>
        <v>45673</v>
      </c>
      <c r="AI5" s="195">
        <f>'C завтраками| Bed and breakfast'!AI5</f>
        <v>45675</v>
      </c>
      <c r="AJ5" s="195">
        <f>'C завтраками| Bed and breakfast'!AJ5</f>
        <v>45680</v>
      </c>
      <c r="AK5" s="195">
        <f>'C завтраками| Bed and breakfast'!AK5</f>
        <v>45682</v>
      </c>
      <c r="AL5" s="195">
        <f>'C завтраками| Bed and breakfast'!AL5</f>
        <v>45687</v>
      </c>
      <c r="AM5" s="195">
        <f>'C завтраками| Bed and breakfast'!AM5</f>
        <v>45694</v>
      </c>
      <c r="AN5" s="195">
        <f>'C завтраками| Bed and breakfast'!AN5</f>
        <v>45696</v>
      </c>
      <c r="AO5" s="195">
        <f>'C завтраками| Bed and breakfast'!AO5</f>
        <v>45701</v>
      </c>
      <c r="AP5" s="195">
        <f>'C завтраками| Bed and breakfast'!AP5</f>
        <v>45703</v>
      </c>
      <c r="AQ5" s="195">
        <f>'C завтраками| Bed and breakfast'!AQ5</f>
        <v>45708</v>
      </c>
      <c r="AR5" s="195">
        <f>'C завтраками| Bed and breakfast'!AR5</f>
        <v>45711</v>
      </c>
      <c r="AS5" s="195">
        <f>'C завтраками| Bed and breakfast'!AS5</f>
        <v>45716</v>
      </c>
      <c r="AT5" s="195">
        <f>'C завтраками| Bed and breakfast'!AT5</f>
        <v>45717</v>
      </c>
      <c r="AU5" s="195">
        <f>'C завтраками| Bed and breakfast'!AU5</f>
        <v>45722</v>
      </c>
      <c r="AV5" s="195">
        <f>'C завтраками| Bed and breakfast'!AV5</f>
        <v>45725</v>
      </c>
      <c r="AW5" s="195">
        <f>'C завтраками| Bed and breakfast'!AW5</f>
        <v>45726</v>
      </c>
      <c r="AX5" s="113">
        <f>'C завтраками| Bed and breakfast'!AX5</f>
        <v>45729</v>
      </c>
      <c r="AY5" s="113">
        <f>'C завтраками| Bed and breakfast'!AY5</f>
        <v>45731</v>
      </c>
      <c r="AZ5" s="113">
        <f>'C завтраками| Bed and breakfast'!AZ5</f>
        <v>45736</v>
      </c>
      <c r="BA5" s="113">
        <f>'C завтраками| Bed and breakfast'!BA5</f>
        <v>45738</v>
      </c>
      <c r="BB5" s="113">
        <f>'C завтраками| Bed and breakfast'!BB5</f>
        <v>45743</v>
      </c>
      <c r="BC5" s="113">
        <f>'C завтраками| Bed and breakfast'!BC5</f>
        <v>45745</v>
      </c>
      <c r="BD5" s="113">
        <f>'C завтраками| Bed and breakfast'!BD5</f>
        <v>45747</v>
      </c>
    </row>
    <row r="6" spans="1:56" s="10" customFormat="1" ht="12" customHeight="1" x14ac:dyDescent="0.2">
      <c r="A6" s="13" t="s">
        <v>220</v>
      </c>
    </row>
    <row r="7" spans="1:56" s="10" customFormat="1" ht="12" customHeight="1" x14ac:dyDescent="0.2">
      <c r="A7" s="4">
        <v>1</v>
      </c>
      <c r="B7" s="13">
        <f>'C завтраками| Bed and breakfast'!B7</f>
        <v>10100</v>
      </c>
      <c r="C7" s="13">
        <f>'C завтраками| Bed and breakfast'!C7</f>
        <v>11000</v>
      </c>
      <c r="D7" s="13">
        <f>'C завтраками| Bed and breakfast'!D7</f>
        <v>14500</v>
      </c>
      <c r="E7" s="13">
        <f>'C завтраками| Bed and breakfast'!E7</f>
        <v>11000</v>
      </c>
      <c r="F7" s="13">
        <f>'C завтраками| Bed and breakfast'!F7</f>
        <v>13000</v>
      </c>
      <c r="G7" s="13">
        <f>'C завтраками| Bed and breakfast'!G7</f>
        <v>14500</v>
      </c>
      <c r="H7" s="13">
        <f>'C завтраками| Bed and breakfast'!H7</f>
        <v>9200</v>
      </c>
      <c r="I7" s="13">
        <f>'C завтраками| Bed and breakfast'!I7</f>
        <v>7700</v>
      </c>
      <c r="J7" s="13">
        <f>'C завтраками| Bed and breakfast'!J7</f>
        <v>6900</v>
      </c>
      <c r="K7" s="13">
        <f>'C завтраками| Bed and breakfast'!K7</f>
        <v>6300</v>
      </c>
      <c r="L7" s="13">
        <f>'C завтраками| Bed and breakfast'!L7</f>
        <v>6100</v>
      </c>
      <c r="M7" s="13">
        <f>'C завтраками| Bed and breakfast'!M7</f>
        <v>6300</v>
      </c>
      <c r="N7" s="13">
        <f>'C завтраками| Bed and breakfast'!N7</f>
        <v>6100</v>
      </c>
      <c r="O7" s="13">
        <f>'C завтраками| Bed and breakfast'!O7</f>
        <v>6100</v>
      </c>
      <c r="P7" s="13">
        <f>'C завтраками| Bed and breakfast'!P7</f>
        <v>6300</v>
      </c>
      <c r="Q7" s="13">
        <f>'C завтраками| Bed and breakfast'!Q7</f>
        <v>6500</v>
      </c>
      <c r="R7" s="13">
        <f>'C завтраками| Bed and breakfast'!R7</f>
        <v>6300</v>
      </c>
      <c r="S7" s="13">
        <f>'C завтраками| Bed and breakfast'!S7</f>
        <v>6900</v>
      </c>
      <c r="T7" s="13">
        <f>'C завтраками| Bed and breakfast'!T7</f>
        <v>10100</v>
      </c>
      <c r="U7" s="13">
        <f>'C завтраками| Bed and breakfast'!U7</f>
        <v>9200</v>
      </c>
      <c r="V7" s="13">
        <f>'C завтраками| Bed and breakfast'!V7</f>
        <v>11000</v>
      </c>
      <c r="W7" s="205">
        <f>'C завтраками| Bed and breakfast'!W7</f>
        <v>14500</v>
      </c>
      <c r="X7" s="13">
        <f>'C завтраками| Bed and breakfast'!X7</f>
        <v>23000</v>
      </c>
      <c r="Y7" s="13">
        <f>'C завтраками| Bed and breakfast'!Y7</f>
        <v>25000</v>
      </c>
      <c r="Z7" s="205">
        <f>'C завтраками| Bed and breakfast'!Z7</f>
        <v>35000</v>
      </c>
      <c r="AA7" s="13">
        <f>'C завтраками| Bed and breakfast'!AA7</f>
        <v>35000</v>
      </c>
      <c r="AB7" s="205">
        <f>'C завтраками| Bed and breakfast'!AB7</f>
        <v>30500</v>
      </c>
      <c r="AC7" s="13">
        <f>'C завтраками| Bed and breakfast'!AC7</f>
        <v>23000</v>
      </c>
      <c r="AD7" s="13">
        <f>'C завтраками| Bed and breakfast'!AD7</f>
        <v>20000</v>
      </c>
      <c r="AE7" s="205">
        <f>'C завтраками| Bed and breakfast'!AE7</f>
        <v>14000</v>
      </c>
      <c r="AF7" s="13">
        <f>'C завтраками| Bed and breakfast'!AF7</f>
        <v>15000</v>
      </c>
      <c r="AG7" s="13">
        <f>'C завтраками| Bed and breakfast'!AG7</f>
        <v>14000</v>
      </c>
      <c r="AH7" s="13">
        <f>'C завтраками| Bed and breakfast'!AH7</f>
        <v>14000</v>
      </c>
      <c r="AI7" s="13">
        <f>'C завтраками| Bed and breakfast'!AI7</f>
        <v>16000</v>
      </c>
      <c r="AJ7" s="205">
        <f>'C завтраками| Bed and breakfast'!AJ7</f>
        <v>16000</v>
      </c>
      <c r="AK7" s="13">
        <f>'C завтраками| Bed and breakfast'!AK7</f>
        <v>18000</v>
      </c>
      <c r="AL7" s="13">
        <f>'C завтраками| Bed and breakfast'!AL7</f>
        <v>18000</v>
      </c>
      <c r="AM7" s="205">
        <f>'C завтраками| Bed and breakfast'!AM7</f>
        <v>19000</v>
      </c>
      <c r="AN7" s="13">
        <f>'C завтраками| Bed and breakfast'!AN7</f>
        <v>19000</v>
      </c>
      <c r="AO7" s="205">
        <f>'C завтраками| Bed and breakfast'!AO7</f>
        <v>19000</v>
      </c>
      <c r="AP7" s="205">
        <f>'C завтраками| Bed and breakfast'!AP7</f>
        <v>24200</v>
      </c>
      <c r="AQ7" s="205">
        <f>'C завтраками| Bed and breakfast'!AQ7</f>
        <v>24200</v>
      </c>
      <c r="AR7" s="13">
        <f>'C завтраками| Bed and breakfast'!AR7</f>
        <v>24200</v>
      </c>
      <c r="AS7" s="205">
        <f>'C завтраками| Bed and breakfast'!AS7</f>
        <v>19000</v>
      </c>
      <c r="AT7" s="13">
        <f>'C завтраками| Bed and breakfast'!AT7</f>
        <v>18000</v>
      </c>
      <c r="AU7" s="13">
        <f>'C завтраками| Bed and breakfast'!AU7</f>
        <v>14000</v>
      </c>
      <c r="AV7" s="13">
        <f>'C завтраками| Bed and breakfast'!AV7</f>
        <v>16000</v>
      </c>
      <c r="AW7" s="13">
        <f>'C завтраками| Bed and breakfast'!AW7</f>
        <v>15000</v>
      </c>
      <c r="AX7" s="13">
        <f>'C завтраками| Bed and breakfast'!AX7</f>
        <v>9700</v>
      </c>
      <c r="AY7" s="13">
        <f>'C завтраками| Bed and breakfast'!AY7</f>
        <v>10700</v>
      </c>
      <c r="AZ7" s="13">
        <f>'C завтраками| Bed and breakfast'!AZ7</f>
        <v>9700</v>
      </c>
      <c r="BA7" s="13">
        <f>'C завтраками| Bed and breakfast'!BA7</f>
        <v>10700</v>
      </c>
      <c r="BB7" s="13">
        <f>'C завтраками| Bed and breakfast'!BB7</f>
        <v>9200</v>
      </c>
      <c r="BC7" s="13">
        <f>'C завтраками| Bed and breakfast'!BC7</f>
        <v>10200</v>
      </c>
      <c r="BD7" s="13">
        <f>'C завтраками| Bed and breakfast'!BD7</f>
        <v>9200</v>
      </c>
    </row>
    <row r="8" spans="1:56" s="10" customFormat="1" ht="12" customHeight="1" x14ac:dyDescent="0.2">
      <c r="A8" s="4">
        <v>2</v>
      </c>
      <c r="B8" s="13">
        <f>'C завтраками| Bed and breakfast'!B8</f>
        <v>11400</v>
      </c>
      <c r="C8" s="13">
        <f>'C завтраками| Bed and breakfast'!C8</f>
        <v>12300</v>
      </c>
      <c r="D8" s="13">
        <f>'C завтраками| Bed and breakfast'!D8</f>
        <v>15800</v>
      </c>
      <c r="E8" s="13">
        <f>'C завтраками| Bed and breakfast'!E8</f>
        <v>12300</v>
      </c>
      <c r="F8" s="13">
        <f>'C завтраками| Bed and breakfast'!F8</f>
        <v>14300</v>
      </c>
      <c r="G8" s="13">
        <f>'C завтраками| Bed and breakfast'!G8</f>
        <v>15800</v>
      </c>
      <c r="H8" s="13">
        <f>'C завтраками| Bed and breakfast'!H8</f>
        <v>10500</v>
      </c>
      <c r="I8" s="13">
        <f>'C завтраками| Bed and breakfast'!I8</f>
        <v>9000</v>
      </c>
      <c r="J8" s="13">
        <f>'C завтраками| Bed and breakfast'!J8</f>
        <v>8200</v>
      </c>
      <c r="K8" s="13">
        <f>'C завтраками| Bed and breakfast'!K8</f>
        <v>7600</v>
      </c>
      <c r="L8" s="13">
        <f>'C завтраками| Bed and breakfast'!L8</f>
        <v>7400</v>
      </c>
      <c r="M8" s="13">
        <f>'C завтраками| Bed and breakfast'!M8</f>
        <v>7600</v>
      </c>
      <c r="N8" s="13">
        <f>'C завтраками| Bed and breakfast'!N8</f>
        <v>7400</v>
      </c>
      <c r="O8" s="13">
        <f>'C завтраками| Bed and breakfast'!O8</f>
        <v>7400</v>
      </c>
      <c r="P8" s="13">
        <f>'C завтраками| Bed and breakfast'!P8</f>
        <v>7600</v>
      </c>
      <c r="Q8" s="13">
        <f>'C завтраками| Bed and breakfast'!Q8</f>
        <v>7800</v>
      </c>
      <c r="R8" s="13">
        <f>'C завтраками| Bed and breakfast'!R8</f>
        <v>7600</v>
      </c>
      <c r="S8" s="13">
        <f>'C завтраками| Bed and breakfast'!S8</f>
        <v>8200</v>
      </c>
      <c r="T8" s="13">
        <f>'C завтраками| Bed and breakfast'!T8</f>
        <v>11400</v>
      </c>
      <c r="U8" s="13">
        <f>'C завтраками| Bed and breakfast'!U8</f>
        <v>10500</v>
      </c>
      <c r="V8" s="13">
        <f>'C завтраками| Bed and breakfast'!V8</f>
        <v>12300</v>
      </c>
      <c r="W8" s="205">
        <f>'C завтраками| Bed and breakfast'!W8</f>
        <v>15800</v>
      </c>
      <c r="X8" s="13">
        <f>'C завтраками| Bed and breakfast'!X8</f>
        <v>24900</v>
      </c>
      <c r="Y8" s="13">
        <f>'C завтраками| Bed and breakfast'!Y8</f>
        <v>26900</v>
      </c>
      <c r="Z8" s="205">
        <f>'C завтраками| Bed and breakfast'!Z8</f>
        <v>36900</v>
      </c>
      <c r="AA8" s="13">
        <f>'C завтраками| Bed and breakfast'!AA8</f>
        <v>36900</v>
      </c>
      <c r="AB8" s="205">
        <f>'C завтраками| Bed and breakfast'!AB8</f>
        <v>32400</v>
      </c>
      <c r="AC8" s="13">
        <f>'C завтраками| Bed and breakfast'!AC8</f>
        <v>24900</v>
      </c>
      <c r="AD8" s="13">
        <f>'C завтраками| Bed and breakfast'!AD8</f>
        <v>21900</v>
      </c>
      <c r="AE8" s="205">
        <f>'C завтраками| Bed and breakfast'!AE8</f>
        <v>15700</v>
      </c>
      <c r="AF8" s="13">
        <f>'C завтраками| Bed and breakfast'!AF8</f>
        <v>16700</v>
      </c>
      <c r="AG8" s="13">
        <f>'C завтраками| Bed and breakfast'!AG8</f>
        <v>15700</v>
      </c>
      <c r="AH8" s="13">
        <f>'C завтраками| Bed and breakfast'!AH8</f>
        <v>15700</v>
      </c>
      <c r="AI8" s="13">
        <f>'C завтраками| Bed and breakfast'!AI8</f>
        <v>17700</v>
      </c>
      <c r="AJ8" s="205">
        <f>'C завтраками| Bed and breakfast'!AJ8</f>
        <v>17700</v>
      </c>
      <c r="AK8" s="13">
        <f>'C завтраками| Bed and breakfast'!AK8</f>
        <v>19700</v>
      </c>
      <c r="AL8" s="13">
        <f>'C завтраками| Bed and breakfast'!AL8</f>
        <v>19700</v>
      </c>
      <c r="AM8" s="205">
        <f>'C завтраками| Bed and breakfast'!AM8</f>
        <v>20700</v>
      </c>
      <c r="AN8" s="13">
        <f>'C завтраками| Bed and breakfast'!AN8</f>
        <v>20700</v>
      </c>
      <c r="AO8" s="205">
        <f>'C завтраками| Bed and breakfast'!AO8</f>
        <v>20700</v>
      </c>
      <c r="AP8" s="205">
        <f>'C завтраками| Bed and breakfast'!AP8</f>
        <v>25900</v>
      </c>
      <c r="AQ8" s="205">
        <f>'C завтраками| Bed and breakfast'!AQ8</f>
        <v>25900</v>
      </c>
      <c r="AR8" s="13">
        <f>'C завтраками| Bed and breakfast'!AR8</f>
        <v>25900</v>
      </c>
      <c r="AS8" s="205">
        <f>'C завтраками| Bed and breakfast'!AS8</f>
        <v>20700</v>
      </c>
      <c r="AT8" s="13">
        <f>'C завтраками| Bed and breakfast'!AT8</f>
        <v>19700</v>
      </c>
      <c r="AU8" s="13">
        <f>'C завтраками| Bed and breakfast'!AU8</f>
        <v>15700</v>
      </c>
      <c r="AV8" s="13">
        <f>'C завтраками| Bed and breakfast'!AV8</f>
        <v>17700</v>
      </c>
      <c r="AW8" s="13">
        <f>'C завтраками| Bed and breakfast'!AW8</f>
        <v>16700</v>
      </c>
      <c r="AX8" s="13">
        <f>'C завтраками| Bed and breakfast'!AX8</f>
        <v>11400</v>
      </c>
      <c r="AY8" s="13">
        <f>'C завтраками| Bed and breakfast'!AY8</f>
        <v>12400</v>
      </c>
      <c r="AZ8" s="13">
        <f>'C завтраками| Bed and breakfast'!AZ8</f>
        <v>11400</v>
      </c>
      <c r="BA8" s="13">
        <f>'C завтраками| Bed and breakfast'!BA8</f>
        <v>12400</v>
      </c>
      <c r="BB8" s="13">
        <f>'C завтраками| Bed and breakfast'!BB8</f>
        <v>10900</v>
      </c>
      <c r="BC8" s="13">
        <f>'C завтраками| Bed and breakfast'!BC8</f>
        <v>11900</v>
      </c>
      <c r="BD8" s="13">
        <f>'C завтраками| Bed and breakfast'!BD8</f>
        <v>10900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11600</v>
      </c>
      <c r="C10" s="13">
        <f>'C завтраками| Bed and breakfast'!C10</f>
        <v>12500</v>
      </c>
      <c r="D10" s="13">
        <f>'C завтраками| Bed and breakfast'!D10</f>
        <v>16000</v>
      </c>
      <c r="E10" s="13">
        <f>'C завтраками| Bed and breakfast'!E10</f>
        <v>12500</v>
      </c>
      <c r="F10" s="13">
        <f>'C завтраками| Bed and breakfast'!F10</f>
        <v>14500</v>
      </c>
      <c r="G10" s="13">
        <f>'C завтраками| Bed and breakfast'!G10</f>
        <v>16000</v>
      </c>
      <c r="H10" s="13">
        <f>'C завтраками| Bed and breakfast'!H10</f>
        <v>10700</v>
      </c>
      <c r="I10" s="13">
        <f>'C завтраками| Bed and breakfast'!I10</f>
        <v>9200</v>
      </c>
      <c r="J10" s="13">
        <f>'C завтраками| Bed and breakfast'!J10</f>
        <v>8400</v>
      </c>
      <c r="K10" s="13">
        <f>'C завтраками| Bed and breakfast'!K10</f>
        <v>7800</v>
      </c>
      <c r="L10" s="13">
        <f>'C завтраками| Bed and breakfast'!L10</f>
        <v>7600</v>
      </c>
      <c r="M10" s="13">
        <f>'C завтраками| Bed and breakfast'!M10</f>
        <v>7800</v>
      </c>
      <c r="N10" s="13">
        <f>'C завтраками| Bed and breakfast'!N10</f>
        <v>7600</v>
      </c>
      <c r="O10" s="13">
        <f>'C завтраками| Bed and breakfast'!O10</f>
        <v>7600</v>
      </c>
      <c r="P10" s="13">
        <f>'C завтраками| Bed and breakfast'!P10</f>
        <v>7800</v>
      </c>
      <c r="Q10" s="13">
        <f>'C завтраками| Bed and breakfast'!Q10</f>
        <v>8000</v>
      </c>
      <c r="R10" s="13">
        <f>'C завтраками| Bed and breakfast'!R10</f>
        <v>7800</v>
      </c>
      <c r="S10" s="13">
        <f>'C завтраками| Bed and breakfast'!S10</f>
        <v>8400</v>
      </c>
      <c r="T10" s="13">
        <f>'C завтраками| Bed and breakfast'!T10</f>
        <v>11600</v>
      </c>
      <c r="U10" s="13">
        <f>'C завтраками| Bed and breakfast'!U10</f>
        <v>10700</v>
      </c>
      <c r="V10" s="13">
        <f>'C завтраками| Bed and breakfast'!V10</f>
        <v>12500</v>
      </c>
      <c r="W10" s="205">
        <f>'C завтраками| Bed and breakfast'!W10</f>
        <v>16000</v>
      </c>
      <c r="X10" s="13">
        <f>'C завтраками| Bed and breakfast'!X10</f>
        <v>25500</v>
      </c>
      <c r="Y10" s="13">
        <f>'C завтраками| Bed and breakfast'!Y10</f>
        <v>27500</v>
      </c>
      <c r="Z10" s="205">
        <f>'C завтраками| Bed and breakfast'!Z10</f>
        <v>37500</v>
      </c>
      <c r="AA10" s="13">
        <f>'C завтраками| Bed and breakfast'!AA10</f>
        <v>37500</v>
      </c>
      <c r="AB10" s="205">
        <f>'C завтраками| Bed and breakfast'!AB10</f>
        <v>33000</v>
      </c>
      <c r="AC10" s="13">
        <f>'C завтраками| Bed and breakfast'!AC10</f>
        <v>25500</v>
      </c>
      <c r="AD10" s="13">
        <f>'C завтраками| Bed and breakfast'!AD10</f>
        <v>22500</v>
      </c>
      <c r="AE10" s="205">
        <f>'C завтраками| Bed and breakfast'!AE10</f>
        <v>16500</v>
      </c>
      <c r="AF10" s="205">
        <f>'C завтраками| Bed and breakfast'!AF10</f>
        <v>17500</v>
      </c>
      <c r="AG10" s="205">
        <f>'C завтраками| Bed and breakfast'!AG10</f>
        <v>16500</v>
      </c>
      <c r="AH10" s="205">
        <f>'C завтраками| Bed and breakfast'!AH10</f>
        <v>16500</v>
      </c>
      <c r="AI10" s="205">
        <f>'C завтраками| Bed and breakfast'!AI10</f>
        <v>18500</v>
      </c>
      <c r="AJ10" s="205">
        <f>'C завтраками| Bed and breakfast'!AJ10</f>
        <v>18500</v>
      </c>
      <c r="AK10" s="205">
        <f>'C завтраками| Bed and breakfast'!AK10</f>
        <v>20500</v>
      </c>
      <c r="AL10" s="205">
        <f>'C завтраками| Bed and breakfast'!AL10</f>
        <v>20500</v>
      </c>
      <c r="AM10" s="205">
        <f>'C завтраками| Bed and breakfast'!AM10</f>
        <v>21500</v>
      </c>
      <c r="AN10" s="205">
        <f>'C завтраками| Bed and breakfast'!AN10</f>
        <v>21500</v>
      </c>
      <c r="AO10" s="205">
        <f>'C завтраками| Bed and breakfast'!AO10</f>
        <v>21500</v>
      </c>
      <c r="AP10" s="205">
        <f>'C завтраками| Bed and breakfast'!AP10</f>
        <v>26700</v>
      </c>
      <c r="AQ10" s="205">
        <f>'C завтраками| Bed and breakfast'!AQ10</f>
        <v>26700</v>
      </c>
      <c r="AR10" s="205">
        <f>'C завтраками| Bed and breakfast'!AR10</f>
        <v>26700</v>
      </c>
      <c r="AS10" s="205">
        <f>'C завтраками| Bed and breakfast'!AS10</f>
        <v>21500</v>
      </c>
      <c r="AT10" s="205">
        <f>'C завтраками| Bed and breakfast'!AT10</f>
        <v>20500</v>
      </c>
      <c r="AU10" s="205">
        <f>'C завтраками| Bed and breakfast'!AU10</f>
        <v>16500</v>
      </c>
      <c r="AV10" s="205">
        <f>'C завтраками| Bed and breakfast'!AV10</f>
        <v>18500</v>
      </c>
      <c r="AW10" s="205">
        <f>'C завтраками| Bed and breakfast'!AW10</f>
        <v>17500</v>
      </c>
      <c r="AX10" s="13">
        <f>'C завтраками| Bed and breakfast'!AX10</f>
        <v>11400</v>
      </c>
      <c r="AY10" s="13">
        <f>'C завтраками| Bed and breakfast'!AY10</f>
        <v>12400</v>
      </c>
      <c r="AZ10" s="13">
        <f>'C завтраками| Bed and breakfast'!AZ10</f>
        <v>11400</v>
      </c>
      <c r="BA10" s="13">
        <f>'C завтраками| Bed and breakfast'!BA10</f>
        <v>12400</v>
      </c>
      <c r="BB10" s="13">
        <f>'C завтраками| Bed and breakfast'!BB10</f>
        <v>10900</v>
      </c>
      <c r="BC10" s="13">
        <f>'C завтраками| Bed and breakfast'!BC10</f>
        <v>11900</v>
      </c>
      <c r="BD10" s="13">
        <f>'C завтраками| Bed and breakfast'!BD10</f>
        <v>10900</v>
      </c>
    </row>
    <row r="11" spans="1:56" s="10" customFormat="1" ht="12" customHeight="1" x14ac:dyDescent="0.2">
      <c r="A11" s="4">
        <v>2</v>
      </c>
      <c r="B11" s="13">
        <f>'C завтраками| Bed and breakfast'!B11</f>
        <v>12900</v>
      </c>
      <c r="C11" s="13">
        <f>'C завтраками| Bed and breakfast'!C11</f>
        <v>13800</v>
      </c>
      <c r="D11" s="13">
        <f>'C завтраками| Bed and breakfast'!D11</f>
        <v>17300</v>
      </c>
      <c r="E11" s="13">
        <f>'C завтраками| Bed and breakfast'!E11</f>
        <v>13800</v>
      </c>
      <c r="F11" s="13">
        <f>'C завтраками| Bed and breakfast'!F11</f>
        <v>15800</v>
      </c>
      <c r="G11" s="13">
        <f>'C завтраками| Bed and breakfast'!G11</f>
        <v>17300</v>
      </c>
      <c r="H11" s="13">
        <f>'C завтраками| Bed and breakfast'!H11</f>
        <v>12000</v>
      </c>
      <c r="I11" s="13">
        <f>'C завтраками| Bed and breakfast'!I11</f>
        <v>10500</v>
      </c>
      <c r="J11" s="13">
        <f>'C завтраками| Bed and breakfast'!J11</f>
        <v>9700</v>
      </c>
      <c r="K11" s="13">
        <f>'C завтраками| Bed and breakfast'!K11</f>
        <v>9100</v>
      </c>
      <c r="L11" s="13">
        <f>'C завтраками| Bed and breakfast'!L11</f>
        <v>8900</v>
      </c>
      <c r="M11" s="13">
        <f>'C завтраками| Bed and breakfast'!M11</f>
        <v>9100</v>
      </c>
      <c r="N11" s="13">
        <f>'C завтраками| Bed and breakfast'!N11</f>
        <v>8900</v>
      </c>
      <c r="O11" s="13">
        <f>'C завтраками| Bed and breakfast'!O11</f>
        <v>8900</v>
      </c>
      <c r="P11" s="13">
        <f>'C завтраками| Bed and breakfast'!P11</f>
        <v>9100</v>
      </c>
      <c r="Q11" s="13">
        <f>'C завтраками| Bed and breakfast'!Q11</f>
        <v>9300</v>
      </c>
      <c r="R11" s="13">
        <f>'C завтраками| Bed and breakfast'!R11</f>
        <v>9100</v>
      </c>
      <c r="S11" s="13">
        <f>'C завтраками| Bed and breakfast'!S11</f>
        <v>9700</v>
      </c>
      <c r="T11" s="13">
        <f>'C завтраками| Bed and breakfast'!T11</f>
        <v>12900</v>
      </c>
      <c r="U11" s="13">
        <f>'C завтраками| Bed and breakfast'!U11</f>
        <v>12000</v>
      </c>
      <c r="V11" s="13">
        <f>'C завтраками| Bed and breakfast'!V11</f>
        <v>13800</v>
      </c>
      <c r="W11" s="205">
        <f>'C завтраками| Bed and breakfast'!W11</f>
        <v>17300</v>
      </c>
      <c r="X11" s="13">
        <f>'C завтраками| Bed and breakfast'!X11</f>
        <v>27400</v>
      </c>
      <c r="Y11" s="13">
        <f>'C завтраками| Bed and breakfast'!Y11</f>
        <v>29400</v>
      </c>
      <c r="Z11" s="205">
        <f>'C завтраками| Bed and breakfast'!Z11</f>
        <v>39400</v>
      </c>
      <c r="AA11" s="13">
        <f>'C завтраками| Bed and breakfast'!AA11</f>
        <v>39400</v>
      </c>
      <c r="AB11" s="205">
        <f>'C завтраками| Bed and breakfast'!AB11</f>
        <v>34900</v>
      </c>
      <c r="AC11" s="13">
        <f>'C завтраками| Bed and breakfast'!AC11</f>
        <v>27400</v>
      </c>
      <c r="AD11" s="13">
        <f>'C завтраками| Bed and breakfast'!AD11</f>
        <v>24400</v>
      </c>
      <c r="AE11" s="205">
        <f>'C завтраками| Bed and breakfast'!AE11</f>
        <v>18200</v>
      </c>
      <c r="AF11" s="205">
        <f>'C завтраками| Bed and breakfast'!AF11</f>
        <v>19200</v>
      </c>
      <c r="AG11" s="205">
        <f>'C завтраками| Bed and breakfast'!AG11</f>
        <v>18200</v>
      </c>
      <c r="AH11" s="205">
        <f>'C завтраками| Bed and breakfast'!AH11</f>
        <v>18200</v>
      </c>
      <c r="AI11" s="205">
        <f>'C завтраками| Bed and breakfast'!AI11</f>
        <v>20200</v>
      </c>
      <c r="AJ11" s="205">
        <f>'C завтраками| Bed and breakfast'!AJ11</f>
        <v>20200</v>
      </c>
      <c r="AK11" s="205">
        <f>'C завтраками| Bed and breakfast'!AK11</f>
        <v>22200</v>
      </c>
      <c r="AL11" s="205">
        <f>'C завтраками| Bed and breakfast'!AL11</f>
        <v>22200</v>
      </c>
      <c r="AM11" s="205">
        <f>'C завтраками| Bed and breakfast'!AM11</f>
        <v>23200</v>
      </c>
      <c r="AN11" s="205">
        <f>'C завтраками| Bed and breakfast'!AN11</f>
        <v>23200</v>
      </c>
      <c r="AO11" s="205">
        <f>'C завтраками| Bed and breakfast'!AO11</f>
        <v>23200</v>
      </c>
      <c r="AP11" s="205">
        <f>'C завтраками| Bed and breakfast'!AP11</f>
        <v>28400</v>
      </c>
      <c r="AQ11" s="205">
        <f>'C завтраками| Bed and breakfast'!AQ11</f>
        <v>28400</v>
      </c>
      <c r="AR11" s="205">
        <f>'C завтраками| Bed and breakfast'!AR11</f>
        <v>28400</v>
      </c>
      <c r="AS11" s="205">
        <f>'C завтраками| Bed and breakfast'!AS11</f>
        <v>23200</v>
      </c>
      <c r="AT11" s="205">
        <f>'C завтраками| Bed and breakfast'!AT11</f>
        <v>22200</v>
      </c>
      <c r="AU11" s="205">
        <f>'C завтраками| Bed and breakfast'!AU11</f>
        <v>18200</v>
      </c>
      <c r="AV11" s="205">
        <f>'C завтраками| Bed and breakfast'!AV11</f>
        <v>20200</v>
      </c>
      <c r="AW11" s="205">
        <f>'C завтраками| Bed and breakfast'!AW11</f>
        <v>19200</v>
      </c>
      <c r="AX11" s="13">
        <f>'C завтраками| Bed and breakfast'!AX11</f>
        <v>13100</v>
      </c>
      <c r="AY11" s="13">
        <f>'C завтраками| Bed and breakfast'!AY11</f>
        <v>14100</v>
      </c>
      <c r="AZ11" s="13">
        <f>'C завтраками| Bed and breakfast'!AZ11</f>
        <v>13100</v>
      </c>
      <c r="BA11" s="13">
        <f>'C завтраками| Bed and breakfast'!BA11</f>
        <v>14100</v>
      </c>
      <c r="BB11" s="13">
        <f>'C завтраками| Bed and breakfast'!BB11</f>
        <v>12600</v>
      </c>
      <c r="BC11" s="13">
        <f>'C завтраками| Bed and breakfast'!BC11</f>
        <v>13600</v>
      </c>
      <c r="BD11" s="13">
        <f>'C завтраками| Bed and breakfast'!BD11</f>
        <v>12600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16600</v>
      </c>
      <c r="C13" s="13">
        <f>'C завтраками| Bed and breakfast'!C13</f>
        <v>17500</v>
      </c>
      <c r="D13" s="13">
        <f>'C завтраками| Bed and breakfast'!D13</f>
        <v>21000</v>
      </c>
      <c r="E13" s="13">
        <f>'C завтраками| Bed and breakfast'!E13</f>
        <v>17500</v>
      </c>
      <c r="F13" s="13">
        <f>'C завтраками| Bed and breakfast'!F13</f>
        <v>19500</v>
      </c>
      <c r="G13" s="13">
        <f>'C завтраками| Bed and breakfast'!G13</f>
        <v>21000</v>
      </c>
      <c r="H13" s="13">
        <f>'C завтраками| Bed and breakfast'!H13</f>
        <v>15700</v>
      </c>
      <c r="I13" s="13">
        <f>'C завтраками| Bed and breakfast'!I13</f>
        <v>14200</v>
      </c>
      <c r="J13" s="13">
        <f>'C завтраками| Bed and breakfast'!J13</f>
        <v>13400</v>
      </c>
      <c r="K13" s="13">
        <f>'C завтраками| Bed and breakfast'!K13</f>
        <v>12800</v>
      </c>
      <c r="L13" s="13">
        <f>'C завтраками| Bed and breakfast'!L13</f>
        <v>12600</v>
      </c>
      <c r="M13" s="13">
        <f>'C завтраками| Bed and breakfast'!M13</f>
        <v>12800</v>
      </c>
      <c r="N13" s="13">
        <f>'C завтраками| Bed and breakfast'!N13</f>
        <v>12600</v>
      </c>
      <c r="O13" s="13">
        <f>'C завтраками| Bed and breakfast'!O13</f>
        <v>12600</v>
      </c>
      <c r="P13" s="13">
        <f>'C завтраками| Bed and breakfast'!P13</f>
        <v>12800</v>
      </c>
      <c r="Q13" s="13">
        <f>'C завтраками| Bed and breakfast'!Q13</f>
        <v>13000</v>
      </c>
      <c r="R13" s="13">
        <f>'C завтраками| Bed and breakfast'!R13</f>
        <v>12800</v>
      </c>
      <c r="S13" s="13">
        <f>'C завтраками| Bed and breakfast'!S13</f>
        <v>13400</v>
      </c>
      <c r="T13" s="13">
        <f>'C завтраками| Bed and breakfast'!T13</f>
        <v>16600</v>
      </c>
      <c r="U13" s="13">
        <f>'C завтраками| Bed and breakfast'!U13</f>
        <v>15700</v>
      </c>
      <c r="V13" s="13">
        <f>'C завтраками| Bed and breakfast'!V13</f>
        <v>17500</v>
      </c>
      <c r="W13" s="205">
        <f>'C завтраками| Bed and breakfast'!W13</f>
        <v>21000</v>
      </c>
      <c r="X13" s="205">
        <f>'C завтраками| Bed and breakfast'!X13</f>
        <v>33000</v>
      </c>
      <c r="Y13" s="205">
        <f>'C завтраками| Bed and breakfast'!Y13</f>
        <v>35000</v>
      </c>
      <c r="Z13" s="205">
        <f>'C завтраками| Bed and breakfast'!Z13</f>
        <v>45000</v>
      </c>
      <c r="AA13" s="205">
        <f>'C завтраками| Bed and breakfast'!AA13</f>
        <v>45000</v>
      </c>
      <c r="AB13" s="205">
        <f>'C завтраками| Bed and breakfast'!AB13</f>
        <v>40500</v>
      </c>
      <c r="AC13" s="205">
        <f>'C завтраками| Bed and breakfast'!AC13</f>
        <v>33000</v>
      </c>
      <c r="AD13" s="205">
        <f>'C завтраками| Bed and breakfast'!AD13</f>
        <v>30000</v>
      </c>
      <c r="AE13" s="205">
        <f>'C завтраками| Bed and breakfast'!AE13</f>
        <v>24000</v>
      </c>
      <c r="AF13" s="205">
        <f>'C завтраками| Bed and breakfast'!AF13</f>
        <v>25000</v>
      </c>
      <c r="AG13" s="205">
        <f>'C завтраками| Bed and breakfast'!AG13</f>
        <v>24000</v>
      </c>
      <c r="AH13" s="205">
        <f>'C завтраками| Bed and breakfast'!AH13</f>
        <v>24000</v>
      </c>
      <c r="AI13" s="205">
        <f>'C завтраками| Bed and breakfast'!AI13</f>
        <v>26000</v>
      </c>
      <c r="AJ13" s="205">
        <f>'C завтраками| Bed and breakfast'!AJ13</f>
        <v>26000</v>
      </c>
      <c r="AK13" s="205">
        <f>'C завтраками| Bed and breakfast'!AK13</f>
        <v>28000</v>
      </c>
      <c r="AL13" s="205">
        <f>'C завтраками| Bed and breakfast'!AL13</f>
        <v>28000</v>
      </c>
      <c r="AM13" s="205">
        <f>'C завтраками| Bed and breakfast'!AM13</f>
        <v>29000</v>
      </c>
      <c r="AN13" s="205">
        <f>'C завтраками| Bed and breakfast'!AN13</f>
        <v>29000</v>
      </c>
      <c r="AO13" s="205">
        <f>'C завтраками| Bed and breakfast'!AO13</f>
        <v>29000</v>
      </c>
      <c r="AP13" s="205">
        <f>'C завтраками| Bed and breakfast'!AP13</f>
        <v>34200</v>
      </c>
      <c r="AQ13" s="205">
        <f>'C завтраками| Bed and breakfast'!AQ13</f>
        <v>34200</v>
      </c>
      <c r="AR13" s="205">
        <f>'C завтраками| Bed and breakfast'!AR13</f>
        <v>34200</v>
      </c>
      <c r="AS13" s="205">
        <f>'C завтраками| Bed and breakfast'!AS13</f>
        <v>29000</v>
      </c>
      <c r="AT13" s="205">
        <f>'C завтраками| Bed and breakfast'!AT13</f>
        <v>28000</v>
      </c>
      <c r="AU13" s="205">
        <f>'C завтраками| Bed and breakfast'!AU13</f>
        <v>24000</v>
      </c>
      <c r="AV13" s="205">
        <f>'C завтраками| Bed and breakfast'!AV13</f>
        <v>26000</v>
      </c>
      <c r="AW13" s="205">
        <f>'C завтраками| Bed and breakfast'!AW13</f>
        <v>25000</v>
      </c>
      <c r="AX13" s="13">
        <f>'C завтраками| Bed and breakfast'!AX13</f>
        <v>15200</v>
      </c>
      <c r="AY13" s="13">
        <f>'C завтраками| Bed and breakfast'!AY13</f>
        <v>16200</v>
      </c>
      <c r="AZ13" s="13">
        <f>'C завтраками| Bed and breakfast'!AZ13</f>
        <v>15200</v>
      </c>
      <c r="BA13" s="13">
        <f>'C завтраками| Bed and breakfast'!BA13</f>
        <v>16200</v>
      </c>
      <c r="BB13" s="13">
        <f>'C завтраками| Bed and breakfast'!BB13</f>
        <v>14700</v>
      </c>
      <c r="BC13" s="13">
        <f>'C завтраками| Bed and breakfast'!BC13</f>
        <v>15700</v>
      </c>
      <c r="BD13" s="13">
        <f>'C завтраками| Bed and breakfast'!BD13</f>
        <v>14700</v>
      </c>
    </row>
    <row r="14" spans="1:56" s="10" customFormat="1" ht="12" customHeight="1" x14ac:dyDescent="0.2">
      <c r="A14" s="4">
        <v>2</v>
      </c>
      <c r="B14" s="13">
        <f>'C завтраками| Bed and breakfast'!B14</f>
        <v>17900</v>
      </c>
      <c r="C14" s="13">
        <f>'C завтраками| Bed and breakfast'!C14</f>
        <v>18800</v>
      </c>
      <c r="D14" s="13">
        <f>'C завтраками| Bed and breakfast'!D14</f>
        <v>22300</v>
      </c>
      <c r="E14" s="13">
        <f>'C завтраками| Bed and breakfast'!E14</f>
        <v>18800</v>
      </c>
      <c r="F14" s="13">
        <f>'C завтраками| Bed and breakfast'!F14</f>
        <v>20800</v>
      </c>
      <c r="G14" s="13">
        <f>'C завтраками| Bed and breakfast'!G14</f>
        <v>22300</v>
      </c>
      <c r="H14" s="13">
        <f>'C завтраками| Bed and breakfast'!H14</f>
        <v>17000</v>
      </c>
      <c r="I14" s="13">
        <f>'C завтраками| Bed and breakfast'!I14</f>
        <v>15500</v>
      </c>
      <c r="J14" s="13">
        <f>'C завтраками| Bed and breakfast'!J14</f>
        <v>14700</v>
      </c>
      <c r="K14" s="13">
        <f>'C завтраками| Bed and breakfast'!K14</f>
        <v>14100</v>
      </c>
      <c r="L14" s="13">
        <f>'C завтраками| Bed and breakfast'!L14</f>
        <v>13900</v>
      </c>
      <c r="M14" s="13">
        <f>'C завтраками| Bed and breakfast'!M14</f>
        <v>14100</v>
      </c>
      <c r="N14" s="13">
        <f>'C завтраками| Bed and breakfast'!N14</f>
        <v>13900</v>
      </c>
      <c r="O14" s="13">
        <f>'C завтраками| Bed and breakfast'!O14</f>
        <v>13900</v>
      </c>
      <c r="P14" s="13">
        <f>'C завтраками| Bed and breakfast'!P14</f>
        <v>14100</v>
      </c>
      <c r="Q14" s="13">
        <f>'C завтраками| Bed and breakfast'!Q14</f>
        <v>14300</v>
      </c>
      <c r="R14" s="13">
        <f>'C завтраками| Bed and breakfast'!R14</f>
        <v>14100</v>
      </c>
      <c r="S14" s="13">
        <f>'C завтраками| Bed and breakfast'!S14</f>
        <v>14700</v>
      </c>
      <c r="T14" s="13">
        <f>'C завтраками| Bed and breakfast'!T14</f>
        <v>17900</v>
      </c>
      <c r="U14" s="13">
        <f>'C завтраками| Bed and breakfast'!U14</f>
        <v>17000</v>
      </c>
      <c r="V14" s="13">
        <f>'C завтраками| Bed and breakfast'!V14</f>
        <v>18800</v>
      </c>
      <c r="W14" s="205">
        <f>'C завтраками| Bed and breakfast'!W14</f>
        <v>22300</v>
      </c>
      <c r="X14" s="205">
        <f>'C завтраками| Bed and breakfast'!X14</f>
        <v>34900</v>
      </c>
      <c r="Y14" s="205">
        <f>'C завтраками| Bed and breakfast'!Y14</f>
        <v>36900</v>
      </c>
      <c r="Z14" s="205">
        <f>'C завтраками| Bed and breakfast'!Z14</f>
        <v>46900</v>
      </c>
      <c r="AA14" s="205">
        <f>'C завтраками| Bed and breakfast'!AA14</f>
        <v>46900</v>
      </c>
      <c r="AB14" s="205">
        <f>'C завтраками| Bed and breakfast'!AB14</f>
        <v>42400</v>
      </c>
      <c r="AC14" s="205">
        <f>'C завтраками| Bed and breakfast'!AC14</f>
        <v>34900</v>
      </c>
      <c r="AD14" s="205">
        <f>'C завтраками| Bed and breakfast'!AD14</f>
        <v>31900</v>
      </c>
      <c r="AE14" s="205">
        <f>'C завтраками| Bed and breakfast'!AE14</f>
        <v>25700</v>
      </c>
      <c r="AF14" s="205">
        <f>'C завтраками| Bed and breakfast'!AF14</f>
        <v>26700</v>
      </c>
      <c r="AG14" s="205">
        <f>'C завтраками| Bed and breakfast'!AG14</f>
        <v>25700</v>
      </c>
      <c r="AH14" s="205">
        <f>'C завтраками| Bed and breakfast'!AH14</f>
        <v>25700</v>
      </c>
      <c r="AI14" s="205">
        <f>'C завтраками| Bed and breakfast'!AI14</f>
        <v>27700</v>
      </c>
      <c r="AJ14" s="205">
        <f>'C завтраками| Bed and breakfast'!AJ14</f>
        <v>27700</v>
      </c>
      <c r="AK14" s="205">
        <f>'C завтраками| Bed and breakfast'!AK14</f>
        <v>29700</v>
      </c>
      <c r="AL14" s="205">
        <f>'C завтраками| Bed and breakfast'!AL14</f>
        <v>29700</v>
      </c>
      <c r="AM14" s="205">
        <f>'C завтраками| Bed and breakfast'!AM14</f>
        <v>30700</v>
      </c>
      <c r="AN14" s="205">
        <f>'C завтраками| Bed and breakfast'!AN14</f>
        <v>30700</v>
      </c>
      <c r="AO14" s="205">
        <f>'C завтраками| Bed and breakfast'!AO14</f>
        <v>30700</v>
      </c>
      <c r="AP14" s="205">
        <f>'C завтраками| Bed and breakfast'!AP14</f>
        <v>35900</v>
      </c>
      <c r="AQ14" s="205">
        <f>'C завтраками| Bed and breakfast'!AQ14</f>
        <v>35900</v>
      </c>
      <c r="AR14" s="205">
        <f>'C завтраками| Bed and breakfast'!AR14</f>
        <v>35900</v>
      </c>
      <c r="AS14" s="205">
        <f>'C завтраками| Bed and breakfast'!AS14</f>
        <v>30700</v>
      </c>
      <c r="AT14" s="205">
        <f>'C завтраками| Bed and breakfast'!AT14</f>
        <v>29700</v>
      </c>
      <c r="AU14" s="205">
        <f>'C завтраками| Bed and breakfast'!AU14</f>
        <v>25700</v>
      </c>
      <c r="AV14" s="205">
        <f>'C завтраками| Bed and breakfast'!AV14</f>
        <v>27700</v>
      </c>
      <c r="AW14" s="205">
        <f>'C завтраками| Bed and breakfast'!AW14</f>
        <v>26700</v>
      </c>
      <c r="AX14" s="13">
        <f>'C завтраками| Bed and breakfast'!AX14</f>
        <v>16900</v>
      </c>
      <c r="AY14" s="13">
        <f>'C завтраками| Bed and breakfast'!AY14</f>
        <v>17900</v>
      </c>
      <c r="AZ14" s="13">
        <f>'C завтраками| Bed and breakfast'!AZ14</f>
        <v>16900</v>
      </c>
      <c r="BA14" s="13">
        <f>'C завтраками| Bed and breakfast'!BA14</f>
        <v>17900</v>
      </c>
      <c r="BB14" s="13">
        <f>'C завтраками| Bed and breakfast'!BB14</f>
        <v>16400</v>
      </c>
      <c r="BC14" s="13">
        <f>'C завтраками| Bed and breakfast'!BC14</f>
        <v>17400</v>
      </c>
      <c r="BD14" s="13">
        <f>'C завтраками| Bed and breakfast'!BD14</f>
        <v>16400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18600</v>
      </c>
      <c r="C16" s="13">
        <f>'C завтраками| Bed and breakfast'!C16</f>
        <v>19500</v>
      </c>
      <c r="D16" s="13">
        <f>'C завтраками| Bed and breakfast'!D16</f>
        <v>23000</v>
      </c>
      <c r="E16" s="13">
        <f>'C завтраками| Bed and breakfast'!E16</f>
        <v>19500</v>
      </c>
      <c r="F16" s="13">
        <f>'C завтраками| Bed and breakfast'!F16</f>
        <v>21500</v>
      </c>
      <c r="G16" s="13">
        <f>'C завтраками| Bed and breakfast'!G16</f>
        <v>23000</v>
      </c>
      <c r="H16" s="13">
        <f>'C завтраками| Bed and breakfast'!H16</f>
        <v>17700</v>
      </c>
      <c r="I16" s="13">
        <f>'C завтраками| Bed and breakfast'!I16</f>
        <v>16200</v>
      </c>
      <c r="J16" s="13">
        <f>'C завтраками| Bed and breakfast'!J16</f>
        <v>15400</v>
      </c>
      <c r="K16" s="13">
        <f>'C завтраками| Bed and breakfast'!K16</f>
        <v>14800</v>
      </c>
      <c r="L16" s="13">
        <f>'C завтраками| Bed and breakfast'!L16</f>
        <v>14600</v>
      </c>
      <c r="M16" s="13">
        <f>'C завтраками| Bed and breakfast'!M16</f>
        <v>14800</v>
      </c>
      <c r="N16" s="13">
        <f>'C завтраками| Bed and breakfast'!N16</f>
        <v>14600</v>
      </c>
      <c r="O16" s="13">
        <f>'C завтраками| Bed and breakfast'!O16</f>
        <v>14600</v>
      </c>
      <c r="P16" s="13">
        <f>'C завтраками| Bed and breakfast'!P16</f>
        <v>14800</v>
      </c>
      <c r="Q16" s="13">
        <f>'C завтраками| Bed and breakfast'!Q16</f>
        <v>15000</v>
      </c>
      <c r="R16" s="13">
        <f>'C завтраками| Bed and breakfast'!R16</f>
        <v>14800</v>
      </c>
      <c r="S16" s="13">
        <f>'C завтраками| Bed and breakfast'!S16</f>
        <v>15400</v>
      </c>
      <c r="T16" s="13">
        <f>'C завтраками| Bed and breakfast'!T16</f>
        <v>18600</v>
      </c>
      <c r="U16" s="13">
        <f>'C завтраками| Bed and breakfast'!U16</f>
        <v>17700</v>
      </c>
      <c r="V16" s="13">
        <f>'C завтраками| Bed and breakfast'!V16</f>
        <v>19500</v>
      </c>
      <c r="W16" s="205">
        <f>'C завтраками| Bed and breakfast'!W16</f>
        <v>23000</v>
      </c>
      <c r="X16" s="205">
        <f>'C завтраками| Bed and breakfast'!X16</f>
        <v>38000</v>
      </c>
      <c r="Y16" s="205">
        <f>'C завтраками| Bed and breakfast'!Y16</f>
        <v>40000</v>
      </c>
      <c r="Z16" s="205">
        <f>'C завтраками| Bed and breakfast'!Z16</f>
        <v>50000</v>
      </c>
      <c r="AA16" s="205">
        <f>'C завтраками| Bed and breakfast'!AA16</f>
        <v>50000</v>
      </c>
      <c r="AB16" s="205">
        <f>'C завтраками| Bed and breakfast'!AB16</f>
        <v>45500</v>
      </c>
      <c r="AC16" s="205">
        <f>'C завтраками| Bed and breakfast'!AC16</f>
        <v>38000</v>
      </c>
      <c r="AD16" s="205">
        <f>'C завтраками| Bed and breakfast'!AD16</f>
        <v>35000</v>
      </c>
      <c r="AE16" s="205">
        <f>'C завтраками| Bed and breakfast'!AE16</f>
        <v>29000</v>
      </c>
      <c r="AF16" s="205">
        <f>'C завтраками| Bed and breakfast'!AF16</f>
        <v>30000</v>
      </c>
      <c r="AG16" s="205">
        <f>'C завтраками| Bed and breakfast'!AG16</f>
        <v>29000</v>
      </c>
      <c r="AH16" s="205">
        <f>'C завтраками| Bed and breakfast'!AH16</f>
        <v>29000</v>
      </c>
      <c r="AI16" s="205">
        <f>'C завтраками| Bed and breakfast'!AI16</f>
        <v>31000</v>
      </c>
      <c r="AJ16" s="205">
        <f>'C завтраками| Bed and breakfast'!AJ16</f>
        <v>31000</v>
      </c>
      <c r="AK16" s="205">
        <f>'C завтраками| Bed and breakfast'!AK16</f>
        <v>33000</v>
      </c>
      <c r="AL16" s="205">
        <f>'C завтраками| Bed and breakfast'!AL16</f>
        <v>33000</v>
      </c>
      <c r="AM16" s="205">
        <f>'C завтраками| Bed and breakfast'!AM16</f>
        <v>34000</v>
      </c>
      <c r="AN16" s="205">
        <f>'C завтраками| Bed and breakfast'!AN16</f>
        <v>34000</v>
      </c>
      <c r="AO16" s="205">
        <f>'C завтраками| Bed and breakfast'!AO16</f>
        <v>34000</v>
      </c>
      <c r="AP16" s="205">
        <f>'C завтраками| Bed and breakfast'!AP16</f>
        <v>39200</v>
      </c>
      <c r="AQ16" s="205">
        <f>'C завтраками| Bed and breakfast'!AQ16</f>
        <v>39200</v>
      </c>
      <c r="AR16" s="205">
        <f>'C завтраками| Bed and breakfast'!AR16</f>
        <v>39200</v>
      </c>
      <c r="AS16" s="205">
        <f>'C завтраками| Bed and breakfast'!AS16</f>
        <v>34000</v>
      </c>
      <c r="AT16" s="205">
        <f>'C завтраками| Bed and breakfast'!AT16</f>
        <v>33000</v>
      </c>
      <c r="AU16" s="205">
        <f>'C завтраками| Bed and breakfast'!AU16</f>
        <v>29000</v>
      </c>
      <c r="AV16" s="205">
        <f>'C завтраками| Bed and breakfast'!AV16</f>
        <v>31000</v>
      </c>
      <c r="AW16" s="205">
        <f>'C завтраками| Bed and breakfast'!AW16</f>
        <v>30000</v>
      </c>
      <c r="AX16" s="13">
        <f>'C завтраками| Bed and breakfast'!AX16</f>
        <v>18200</v>
      </c>
      <c r="AY16" s="13">
        <f>'C завтраками| Bed and breakfast'!AY16</f>
        <v>19200</v>
      </c>
      <c r="AZ16" s="13">
        <f>'C завтраками| Bed and breakfast'!AZ16</f>
        <v>18200</v>
      </c>
      <c r="BA16" s="13">
        <f>'C завтраками| Bed and breakfast'!BA16</f>
        <v>19200</v>
      </c>
      <c r="BB16" s="13">
        <f>'C завтраками| Bed and breakfast'!BB16</f>
        <v>17700</v>
      </c>
      <c r="BC16" s="13">
        <f>'C завтраками| Bed and breakfast'!BC16</f>
        <v>18700</v>
      </c>
      <c r="BD16" s="13">
        <f>'C завтраками| Bed and breakfast'!BD16</f>
        <v>17700</v>
      </c>
    </row>
    <row r="17" spans="1:56" s="10" customFormat="1" ht="12" customHeight="1" x14ac:dyDescent="0.2">
      <c r="A17" s="278">
        <v>2</v>
      </c>
      <c r="B17" s="13">
        <f>'C завтраками| Bed and breakfast'!B17</f>
        <v>19900</v>
      </c>
      <c r="C17" s="13">
        <f>'C завтраками| Bed and breakfast'!C17</f>
        <v>20800</v>
      </c>
      <c r="D17" s="13">
        <f>'C завтраками| Bed and breakfast'!D17</f>
        <v>24300</v>
      </c>
      <c r="E17" s="13">
        <f>'C завтраками| Bed and breakfast'!E17</f>
        <v>20800</v>
      </c>
      <c r="F17" s="13">
        <f>'C завтраками| Bed and breakfast'!F17</f>
        <v>22800</v>
      </c>
      <c r="G17" s="13">
        <f>'C завтраками| Bed and breakfast'!G17</f>
        <v>24300</v>
      </c>
      <c r="H17" s="13">
        <f>'C завтраками| Bed and breakfast'!H17</f>
        <v>19000</v>
      </c>
      <c r="I17" s="13">
        <f>'C завтраками| Bed and breakfast'!I17</f>
        <v>17500</v>
      </c>
      <c r="J17" s="13">
        <f>'C завтраками| Bed and breakfast'!J17</f>
        <v>16700</v>
      </c>
      <c r="K17" s="13">
        <f>'C завтраками| Bed and breakfast'!K17</f>
        <v>16100</v>
      </c>
      <c r="L17" s="13">
        <f>'C завтраками| Bed and breakfast'!L17</f>
        <v>15900</v>
      </c>
      <c r="M17" s="13">
        <f>'C завтраками| Bed and breakfast'!M17</f>
        <v>16100</v>
      </c>
      <c r="N17" s="13">
        <f>'C завтраками| Bed and breakfast'!N17</f>
        <v>15900</v>
      </c>
      <c r="O17" s="13">
        <f>'C завтраками| Bed and breakfast'!O17</f>
        <v>15900</v>
      </c>
      <c r="P17" s="13">
        <f>'C завтраками| Bed and breakfast'!P17</f>
        <v>16100</v>
      </c>
      <c r="Q17" s="13">
        <f>'C завтраками| Bed and breakfast'!Q17</f>
        <v>16300</v>
      </c>
      <c r="R17" s="13">
        <f>'C завтраками| Bed and breakfast'!R17</f>
        <v>16100</v>
      </c>
      <c r="S17" s="13">
        <f>'C завтраками| Bed and breakfast'!S17</f>
        <v>16700</v>
      </c>
      <c r="T17" s="13">
        <f>'C завтраками| Bed and breakfast'!T17</f>
        <v>19900</v>
      </c>
      <c r="U17" s="13">
        <f>'C завтраками| Bed and breakfast'!U17</f>
        <v>19000</v>
      </c>
      <c r="V17" s="13">
        <f>'C завтраками| Bed and breakfast'!V17</f>
        <v>20800</v>
      </c>
      <c r="W17" s="205">
        <f>'C завтраками| Bed and breakfast'!W17</f>
        <v>24300</v>
      </c>
      <c r="X17" s="205">
        <f>'C завтраками| Bed and breakfast'!X17</f>
        <v>39900</v>
      </c>
      <c r="Y17" s="205">
        <f>'C завтраками| Bed and breakfast'!Y17</f>
        <v>41900</v>
      </c>
      <c r="Z17" s="205">
        <f>'C завтраками| Bed and breakfast'!Z17</f>
        <v>51900</v>
      </c>
      <c r="AA17" s="205">
        <f>'C завтраками| Bed and breakfast'!AA17</f>
        <v>51900</v>
      </c>
      <c r="AB17" s="205">
        <f>'C завтраками| Bed and breakfast'!AB17</f>
        <v>47400</v>
      </c>
      <c r="AC17" s="205">
        <f>'C завтраками| Bed and breakfast'!AC17</f>
        <v>39900</v>
      </c>
      <c r="AD17" s="205">
        <f>'C завтраками| Bed and breakfast'!AD17</f>
        <v>36900</v>
      </c>
      <c r="AE17" s="205">
        <f>'C завтраками| Bed and breakfast'!AE17</f>
        <v>30700</v>
      </c>
      <c r="AF17" s="205">
        <f>'C завтраками| Bed and breakfast'!AF17</f>
        <v>31700</v>
      </c>
      <c r="AG17" s="205">
        <f>'C завтраками| Bed and breakfast'!AG17</f>
        <v>30700</v>
      </c>
      <c r="AH17" s="205">
        <f>'C завтраками| Bed and breakfast'!AH17</f>
        <v>30700</v>
      </c>
      <c r="AI17" s="205">
        <f>'C завтраками| Bed and breakfast'!AI17</f>
        <v>32700</v>
      </c>
      <c r="AJ17" s="205">
        <f>'C завтраками| Bed and breakfast'!AJ17</f>
        <v>32700</v>
      </c>
      <c r="AK17" s="205">
        <f>'C завтраками| Bed and breakfast'!AK17</f>
        <v>34700</v>
      </c>
      <c r="AL17" s="205">
        <f>'C завтраками| Bed and breakfast'!AL17</f>
        <v>34700</v>
      </c>
      <c r="AM17" s="205">
        <f>'C завтраками| Bed and breakfast'!AM17</f>
        <v>35700</v>
      </c>
      <c r="AN17" s="205">
        <f>'C завтраками| Bed and breakfast'!AN17</f>
        <v>35700</v>
      </c>
      <c r="AO17" s="205">
        <f>'C завтраками| Bed and breakfast'!AO17</f>
        <v>35700</v>
      </c>
      <c r="AP17" s="205">
        <f>'C завтраками| Bed and breakfast'!AP17</f>
        <v>40900</v>
      </c>
      <c r="AQ17" s="205">
        <f>'C завтраками| Bed and breakfast'!AQ17</f>
        <v>40900</v>
      </c>
      <c r="AR17" s="205">
        <f>'C завтраками| Bed and breakfast'!AR17</f>
        <v>40900</v>
      </c>
      <c r="AS17" s="205">
        <f>'C завтраками| Bed and breakfast'!AS17</f>
        <v>35700</v>
      </c>
      <c r="AT17" s="205">
        <f>'C завтраками| Bed and breakfast'!AT17</f>
        <v>34700</v>
      </c>
      <c r="AU17" s="205">
        <f>'C завтраками| Bed and breakfast'!AU17</f>
        <v>30700</v>
      </c>
      <c r="AV17" s="205">
        <f>'C завтраками| Bed and breakfast'!AV17</f>
        <v>32700</v>
      </c>
      <c r="AW17" s="205">
        <f>'C завтраками| Bed and breakfast'!AW17</f>
        <v>31700</v>
      </c>
      <c r="AX17" s="13">
        <f>'C завтраками| Bed and breakfast'!AX17</f>
        <v>19900</v>
      </c>
      <c r="AY17" s="13">
        <f>'C завтраками| Bed and breakfast'!AY17</f>
        <v>20900</v>
      </c>
      <c r="AZ17" s="13">
        <f>'C завтраками| Bed and breakfast'!AZ17</f>
        <v>19900</v>
      </c>
      <c r="BA17" s="13">
        <f>'C завтраками| Bed and breakfast'!BA17</f>
        <v>20900</v>
      </c>
      <c r="BB17" s="13">
        <f>'C завтраками| Bed and breakfast'!BB17</f>
        <v>19400</v>
      </c>
      <c r="BC17" s="13">
        <f>'C завтраками| Bed and breakfast'!BC17</f>
        <v>20400</v>
      </c>
      <c r="BD17" s="13">
        <f>'C завтраками| Bed and breakfast'!BD17</f>
        <v>19400</v>
      </c>
    </row>
    <row r="18" spans="1:56"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25100</v>
      </c>
      <c r="C19" s="13">
        <f>'C завтраками| Bed and breakfast'!C19</f>
        <v>26000</v>
      </c>
      <c r="D19" s="13">
        <f>'C завтраками| Bed and breakfast'!D19</f>
        <v>29500</v>
      </c>
      <c r="E19" s="13">
        <f>'C завтраками| Bed and breakfast'!E19</f>
        <v>26000</v>
      </c>
      <c r="F19" s="13">
        <f>'C завтраками| Bed and breakfast'!F19</f>
        <v>28000</v>
      </c>
      <c r="G19" s="13">
        <f>'C завтраками| Bed and breakfast'!G19</f>
        <v>29500</v>
      </c>
      <c r="H19" s="13">
        <f>'C завтраками| Bed and breakfast'!H19</f>
        <v>24200</v>
      </c>
      <c r="I19" s="13">
        <f>'C завтраками| Bed and breakfast'!I19</f>
        <v>22700</v>
      </c>
      <c r="J19" s="13">
        <f>'C завтраками| Bed and breakfast'!J19</f>
        <v>21900</v>
      </c>
      <c r="K19" s="13">
        <f>'C завтраками| Bed and breakfast'!K19</f>
        <v>21300</v>
      </c>
      <c r="L19" s="13">
        <f>'C завтраками| Bed and breakfast'!L19</f>
        <v>21100</v>
      </c>
      <c r="M19" s="13">
        <f>'C завтраками| Bed and breakfast'!M19</f>
        <v>21300</v>
      </c>
      <c r="N19" s="13">
        <f>'C завтраками| Bed and breakfast'!N19</f>
        <v>21100</v>
      </c>
      <c r="O19" s="13">
        <f>'C завтраками| Bed and breakfast'!O19</f>
        <v>21100</v>
      </c>
      <c r="P19" s="13">
        <f>'C завтраками| Bed and breakfast'!P19</f>
        <v>21300</v>
      </c>
      <c r="Q19" s="13">
        <f>'C завтраками| Bed and breakfast'!Q19</f>
        <v>21500</v>
      </c>
      <c r="R19" s="13">
        <f>'C завтраками| Bed and breakfast'!R19</f>
        <v>21300</v>
      </c>
      <c r="S19" s="13">
        <f>'C завтраками| Bed and breakfast'!S19</f>
        <v>21900</v>
      </c>
      <c r="T19" s="13">
        <f>'C завтраками| Bed and breakfast'!T19</f>
        <v>25100</v>
      </c>
      <c r="U19" s="13">
        <f>'C завтраками| Bed and breakfast'!U19</f>
        <v>24200</v>
      </c>
      <c r="V19" s="13">
        <f>'C завтраками| Bed and breakfast'!V19</f>
        <v>26000</v>
      </c>
      <c r="W19" s="205">
        <f>'C завтраками| Bed and breakfast'!W19</f>
        <v>29500</v>
      </c>
      <c r="X19" s="205">
        <f>'C завтраками| Bed and breakfast'!X19</f>
        <v>41000</v>
      </c>
      <c r="Y19" s="205">
        <f>'C завтраками| Bed and breakfast'!Y19</f>
        <v>43000</v>
      </c>
      <c r="Z19" s="205">
        <f>'C завтраками| Bed and breakfast'!Z19</f>
        <v>53000</v>
      </c>
      <c r="AA19" s="205">
        <f>'C завтраками| Bed and breakfast'!AA19</f>
        <v>53000</v>
      </c>
      <c r="AB19" s="205">
        <f>'C завтраками| Bed and breakfast'!AB19</f>
        <v>48500</v>
      </c>
      <c r="AC19" s="205">
        <f>'C завтраками| Bed and breakfast'!AC19</f>
        <v>41000</v>
      </c>
      <c r="AD19" s="205">
        <f>'C завтраками| Bed and breakfast'!AD19</f>
        <v>38000</v>
      </c>
      <c r="AE19" s="205">
        <f>'C завтраками| Bed and breakfast'!AE19</f>
        <v>32000</v>
      </c>
      <c r="AF19" s="205">
        <f>'C завтраками| Bed and breakfast'!AF19</f>
        <v>33000</v>
      </c>
      <c r="AG19" s="205">
        <f>'C завтраками| Bed and breakfast'!AG19</f>
        <v>32000</v>
      </c>
      <c r="AH19" s="205">
        <f>'C завтраками| Bed and breakfast'!AH19</f>
        <v>32000</v>
      </c>
      <c r="AI19" s="205">
        <f>'C завтраками| Bed and breakfast'!AI19</f>
        <v>34000</v>
      </c>
      <c r="AJ19" s="205">
        <f>'C завтраками| Bed and breakfast'!AJ19</f>
        <v>34000</v>
      </c>
      <c r="AK19" s="205">
        <f>'C завтраками| Bed and breakfast'!AK19</f>
        <v>36000</v>
      </c>
      <c r="AL19" s="205">
        <f>'C завтраками| Bed and breakfast'!AL19</f>
        <v>36000</v>
      </c>
      <c r="AM19" s="205">
        <f>'C завтраками| Bed and breakfast'!AM19</f>
        <v>37000</v>
      </c>
      <c r="AN19" s="205">
        <f>'C завтраками| Bed and breakfast'!AN19</f>
        <v>37000</v>
      </c>
      <c r="AO19" s="205">
        <f>'C завтраками| Bed and breakfast'!AO19</f>
        <v>37000</v>
      </c>
      <c r="AP19" s="205">
        <f>'C завтраками| Bed and breakfast'!AP19</f>
        <v>42200</v>
      </c>
      <c r="AQ19" s="205">
        <f>'C завтраками| Bed and breakfast'!AQ19</f>
        <v>42200</v>
      </c>
      <c r="AR19" s="205">
        <f>'C завтраками| Bed and breakfast'!AR19</f>
        <v>42200</v>
      </c>
      <c r="AS19" s="205">
        <f>'C завтраками| Bed and breakfast'!AS19</f>
        <v>37000</v>
      </c>
      <c r="AT19" s="205">
        <f>'C завтраками| Bed and breakfast'!AT19</f>
        <v>36000</v>
      </c>
      <c r="AU19" s="205">
        <f>'C завтраками| Bed and breakfast'!AU19</f>
        <v>32000</v>
      </c>
      <c r="AV19" s="205">
        <f>'C завтраками| Bed and breakfast'!AV19</f>
        <v>34000</v>
      </c>
      <c r="AW19" s="205">
        <f>'C завтраками| Bed and breakfast'!AW19</f>
        <v>33000</v>
      </c>
      <c r="AX19" s="13">
        <f>'C завтраками| Bed and breakfast'!AX19</f>
        <v>24700</v>
      </c>
      <c r="AY19" s="13">
        <f>'C завтраками| Bed and breakfast'!AY19</f>
        <v>25700</v>
      </c>
      <c r="AZ19" s="13">
        <f>'C завтраками| Bed and breakfast'!AZ19</f>
        <v>24700</v>
      </c>
      <c r="BA19" s="13">
        <f>'C завтраками| Bed and breakfast'!BA19</f>
        <v>25700</v>
      </c>
      <c r="BB19" s="13">
        <f>'C завтраками| Bed and breakfast'!BB19</f>
        <v>24200</v>
      </c>
      <c r="BC19" s="13">
        <f>'C завтраками| Bed and breakfast'!BC19</f>
        <v>25200</v>
      </c>
      <c r="BD19" s="13">
        <f>'C завтраками| Bed and breakfast'!BD19</f>
        <v>24200</v>
      </c>
    </row>
    <row r="20" spans="1:56" s="10" customFormat="1" ht="12" customHeight="1" x14ac:dyDescent="0.2">
      <c r="A20" s="278">
        <v>2</v>
      </c>
      <c r="B20" s="13">
        <f>'C завтраками| Bed and breakfast'!B20</f>
        <v>26400</v>
      </c>
      <c r="C20" s="13">
        <f>'C завтраками| Bed and breakfast'!C20</f>
        <v>27300</v>
      </c>
      <c r="D20" s="13">
        <f>'C завтраками| Bed and breakfast'!D20</f>
        <v>30800</v>
      </c>
      <c r="E20" s="13">
        <f>'C завтраками| Bed and breakfast'!E20</f>
        <v>27300</v>
      </c>
      <c r="F20" s="13">
        <f>'C завтраками| Bed and breakfast'!F20</f>
        <v>29300</v>
      </c>
      <c r="G20" s="13">
        <f>'C завтраками| Bed and breakfast'!G20</f>
        <v>30800</v>
      </c>
      <c r="H20" s="13">
        <f>'C завтраками| Bed and breakfast'!H20</f>
        <v>25500</v>
      </c>
      <c r="I20" s="13">
        <f>'C завтраками| Bed and breakfast'!I20</f>
        <v>24000</v>
      </c>
      <c r="J20" s="13">
        <f>'C завтраками| Bed and breakfast'!J20</f>
        <v>23200</v>
      </c>
      <c r="K20" s="13">
        <f>'C завтраками| Bed and breakfast'!K20</f>
        <v>22600</v>
      </c>
      <c r="L20" s="13">
        <f>'C завтраками| Bed and breakfast'!L20</f>
        <v>22400</v>
      </c>
      <c r="M20" s="13">
        <f>'C завтраками| Bed and breakfast'!M20</f>
        <v>22600</v>
      </c>
      <c r="N20" s="13">
        <f>'C завтраками| Bed and breakfast'!N20</f>
        <v>22400</v>
      </c>
      <c r="O20" s="13">
        <f>'C завтраками| Bed and breakfast'!O20</f>
        <v>22400</v>
      </c>
      <c r="P20" s="13">
        <f>'C завтраками| Bed and breakfast'!P20</f>
        <v>22600</v>
      </c>
      <c r="Q20" s="13">
        <f>'C завтраками| Bed and breakfast'!Q20</f>
        <v>22800</v>
      </c>
      <c r="R20" s="13">
        <f>'C завтраками| Bed and breakfast'!R20</f>
        <v>22600</v>
      </c>
      <c r="S20" s="13">
        <f>'C завтраками| Bed and breakfast'!S20</f>
        <v>23200</v>
      </c>
      <c r="T20" s="13">
        <f>'C завтраками| Bed and breakfast'!T20</f>
        <v>26400</v>
      </c>
      <c r="U20" s="13">
        <f>'C завтраками| Bed and breakfast'!U20</f>
        <v>25500</v>
      </c>
      <c r="V20" s="13">
        <f>'C завтраками| Bed and breakfast'!V20</f>
        <v>27300</v>
      </c>
      <c r="W20" s="205">
        <f>'C завтраками| Bed and breakfast'!W20</f>
        <v>30800</v>
      </c>
      <c r="X20" s="205">
        <f>'C завтраками| Bed and breakfast'!X20</f>
        <v>42900</v>
      </c>
      <c r="Y20" s="205">
        <f>'C завтраками| Bed and breakfast'!Y20</f>
        <v>44900</v>
      </c>
      <c r="Z20" s="205">
        <f>'C завтраками| Bed and breakfast'!Z20</f>
        <v>54900</v>
      </c>
      <c r="AA20" s="205">
        <f>'C завтраками| Bed and breakfast'!AA20</f>
        <v>54900</v>
      </c>
      <c r="AB20" s="205">
        <f>'C завтраками| Bed and breakfast'!AB20</f>
        <v>50400</v>
      </c>
      <c r="AC20" s="205">
        <f>'C завтраками| Bed and breakfast'!AC20</f>
        <v>42900</v>
      </c>
      <c r="AD20" s="205">
        <f>'C завтраками| Bed and breakfast'!AD20</f>
        <v>39900</v>
      </c>
      <c r="AE20" s="205">
        <f>'C завтраками| Bed and breakfast'!AE20</f>
        <v>33700</v>
      </c>
      <c r="AF20" s="205">
        <f>'C завтраками| Bed and breakfast'!AF20</f>
        <v>34700</v>
      </c>
      <c r="AG20" s="205">
        <f>'C завтраками| Bed and breakfast'!AG20</f>
        <v>33700</v>
      </c>
      <c r="AH20" s="205">
        <f>'C завтраками| Bed and breakfast'!AH20</f>
        <v>33700</v>
      </c>
      <c r="AI20" s="205">
        <f>'C завтраками| Bed and breakfast'!AI20</f>
        <v>35700</v>
      </c>
      <c r="AJ20" s="205">
        <f>'C завтраками| Bed and breakfast'!AJ20</f>
        <v>35700</v>
      </c>
      <c r="AK20" s="205">
        <f>'C завтраками| Bed and breakfast'!AK20</f>
        <v>37700</v>
      </c>
      <c r="AL20" s="205">
        <f>'C завтраками| Bed and breakfast'!AL20</f>
        <v>37700</v>
      </c>
      <c r="AM20" s="205">
        <f>'C завтраками| Bed and breakfast'!AM20</f>
        <v>38700</v>
      </c>
      <c r="AN20" s="205">
        <f>'C завтраками| Bed and breakfast'!AN20</f>
        <v>38700</v>
      </c>
      <c r="AO20" s="205">
        <f>'C завтраками| Bed and breakfast'!AO20</f>
        <v>38700</v>
      </c>
      <c r="AP20" s="205">
        <f>'C завтраками| Bed and breakfast'!AP20</f>
        <v>43900</v>
      </c>
      <c r="AQ20" s="205">
        <f>'C завтраками| Bed and breakfast'!AQ20</f>
        <v>43900</v>
      </c>
      <c r="AR20" s="205">
        <f>'C завтраками| Bed and breakfast'!AR20</f>
        <v>43900</v>
      </c>
      <c r="AS20" s="205">
        <f>'C завтраками| Bed and breakfast'!AS20</f>
        <v>38700</v>
      </c>
      <c r="AT20" s="205">
        <f>'C завтраками| Bed and breakfast'!AT20</f>
        <v>37700</v>
      </c>
      <c r="AU20" s="205">
        <f>'C завтраками| Bed and breakfast'!AU20</f>
        <v>33700</v>
      </c>
      <c r="AV20" s="205">
        <f>'C завтраками| Bed and breakfast'!AV20</f>
        <v>35700</v>
      </c>
      <c r="AW20" s="205">
        <f>'C завтраками| Bed and breakfast'!AW20</f>
        <v>34700</v>
      </c>
      <c r="AX20" s="13">
        <f>'C завтраками| Bed and breakfast'!AX20</f>
        <v>26400</v>
      </c>
      <c r="AY20" s="13">
        <f>'C завтраками| Bed and breakfast'!AY20</f>
        <v>27400</v>
      </c>
      <c r="AZ20" s="13">
        <f>'C завтраками| Bed and breakfast'!AZ20</f>
        <v>26400</v>
      </c>
      <c r="BA20" s="13">
        <f>'C завтраками| Bed and breakfast'!BA20</f>
        <v>27400</v>
      </c>
      <c r="BB20" s="13">
        <f>'C завтраками| Bed and breakfast'!BB20</f>
        <v>25900</v>
      </c>
      <c r="BC20" s="13">
        <f>'C завтраками| Bed and breakfast'!BC20</f>
        <v>26900</v>
      </c>
      <c r="BD20" s="13">
        <f>'C завтраками| Bed and breakfast'!BD20</f>
        <v>25900</v>
      </c>
    </row>
    <row r="21" spans="1:56" s="10" customFormat="1" ht="12" customHeight="1" x14ac:dyDescent="0.2">
      <c r="A21" s="278">
        <v>3</v>
      </c>
      <c r="B21" s="13">
        <f>'C завтраками| Bed and breakfast'!B21</f>
        <v>27700</v>
      </c>
      <c r="C21" s="13">
        <f>'C завтраками| Bed and breakfast'!C21</f>
        <v>28600</v>
      </c>
      <c r="D21" s="13">
        <f>'C завтраками| Bed and breakfast'!D21</f>
        <v>32100</v>
      </c>
      <c r="E21" s="13">
        <f>'C завтраками| Bed and breakfast'!E21</f>
        <v>28600</v>
      </c>
      <c r="F21" s="13">
        <f>'C завтраками| Bed and breakfast'!F21</f>
        <v>30600</v>
      </c>
      <c r="G21" s="13">
        <f>'C завтраками| Bed and breakfast'!G21</f>
        <v>32100</v>
      </c>
      <c r="H21" s="13">
        <f>'C завтраками| Bed and breakfast'!H21</f>
        <v>26800</v>
      </c>
      <c r="I21" s="13">
        <f>'C завтраками| Bed and breakfast'!I21</f>
        <v>25300</v>
      </c>
      <c r="J21" s="13">
        <f>'C завтраками| Bed and breakfast'!J21</f>
        <v>24500</v>
      </c>
      <c r="K21" s="13">
        <f>'C завтраками| Bed and breakfast'!K21</f>
        <v>23900</v>
      </c>
      <c r="L21" s="13">
        <f>'C завтраками| Bed and breakfast'!L21</f>
        <v>23700</v>
      </c>
      <c r="M21" s="13">
        <f>'C завтраками| Bed and breakfast'!M21</f>
        <v>23900</v>
      </c>
      <c r="N21" s="13">
        <f>'C завтраками| Bed and breakfast'!N21</f>
        <v>23700</v>
      </c>
      <c r="O21" s="13">
        <f>'C завтраками| Bed and breakfast'!O21</f>
        <v>23700</v>
      </c>
      <c r="P21" s="13">
        <f>'C завтраками| Bed and breakfast'!P21</f>
        <v>23900</v>
      </c>
      <c r="Q21" s="13">
        <f>'C завтраками| Bed and breakfast'!Q21</f>
        <v>24100</v>
      </c>
      <c r="R21" s="13">
        <f>'C завтраками| Bed and breakfast'!R21</f>
        <v>23900</v>
      </c>
      <c r="S21" s="13">
        <f>'C завтраками| Bed and breakfast'!S21</f>
        <v>24500</v>
      </c>
      <c r="T21" s="13">
        <f>'C завтраками| Bed and breakfast'!T21</f>
        <v>27700</v>
      </c>
      <c r="U21" s="13">
        <f>'C завтраками| Bed and breakfast'!U21</f>
        <v>26800</v>
      </c>
      <c r="V21" s="13">
        <f>'C завтраками| Bed and breakfast'!V21</f>
        <v>28600</v>
      </c>
      <c r="W21" s="205">
        <f>'C завтраками| Bed and breakfast'!W21</f>
        <v>32100</v>
      </c>
      <c r="X21" s="205">
        <f>'C завтраками| Bed and breakfast'!X21</f>
        <v>44800</v>
      </c>
      <c r="Y21" s="205">
        <f>'C завтраками| Bed and breakfast'!Y21</f>
        <v>46800</v>
      </c>
      <c r="Z21" s="205">
        <f>'C завтраками| Bed and breakfast'!Z21</f>
        <v>56800</v>
      </c>
      <c r="AA21" s="205">
        <f>'C завтраками| Bed and breakfast'!AA21</f>
        <v>56800</v>
      </c>
      <c r="AB21" s="205">
        <f>'C завтраками| Bed and breakfast'!AB21</f>
        <v>52300</v>
      </c>
      <c r="AC21" s="205">
        <f>'C завтраками| Bed and breakfast'!AC21</f>
        <v>44800</v>
      </c>
      <c r="AD21" s="205">
        <f>'C завтраками| Bed and breakfast'!AD21</f>
        <v>41800</v>
      </c>
      <c r="AE21" s="205">
        <f>'C завтраками| Bed and breakfast'!AE21</f>
        <v>35400</v>
      </c>
      <c r="AF21" s="205">
        <f>'C завтраками| Bed and breakfast'!AF21</f>
        <v>36400</v>
      </c>
      <c r="AG21" s="205">
        <f>'C завтраками| Bed and breakfast'!AG21</f>
        <v>35400</v>
      </c>
      <c r="AH21" s="205">
        <f>'C завтраками| Bed and breakfast'!AH21</f>
        <v>35400</v>
      </c>
      <c r="AI21" s="205">
        <f>'C завтраками| Bed and breakfast'!AI21</f>
        <v>37400</v>
      </c>
      <c r="AJ21" s="205">
        <f>'C завтраками| Bed and breakfast'!AJ21</f>
        <v>37400</v>
      </c>
      <c r="AK21" s="205">
        <f>'C завтраками| Bed and breakfast'!AK21</f>
        <v>39400</v>
      </c>
      <c r="AL21" s="205">
        <f>'C завтраками| Bed and breakfast'!AL21</f>
        <v>39400</v>
      </c>
      <c r="AM21" s="205">
        <f>'C завтраками| Bed and breakfast'!AM21</f>
        <v>40400</v>
      </c>
      <c r="AN21" s="205">
        <f>'C завтраками| Bed and breakfast'!AN21</f>
        <v>40400</v>
      </c>
      <c r="AO21" s="205">
        <f>'C завтраками| Bed and breakfast'!AO21</f>
        <v>40400</v>
      </c>
      <c r="AP21" s="205">
        <f>'C завтраками| Bed and breakfast'!AP21</f>
        <v>45600</v>
      </c>
      <c r="AQ21" s="205">
        <f>'C завтраками| Bed and breakfast'!AQ21</f>
        <v>45600</v>
      </c>
      <c r="AR21" s="205">
        <f>'C завтраками| Bed and breakfast'!AR21</f>
        <v>45600</v>
      </c>
      <c r="AS21" s="205">
        <f>'C завтраками| Bed and breakfast'!AS21</f>
        <v>40400</v>
      </c>
      <c r="AT21" s="205">
        <f>'C завтраками| Bed and breakfast'!AT21</f>
        <v>39400</v>
      </c>
      <c r="AU21" s="205">
        <f>'C завтраками| Bed and breakfast'!AU21</f>
        <v>35400</v>
      </c>
      <c r="AV21" s="205">
        <f>'C завтраками| Bed and breakfast'!AV21</f>
        <v>37400</v>
      </c>
      <c r="AW21" s="205">
        <f>'C завтраками| Bed and breakfast'!AW21</f>
        <v>36400</v>
      </c>
      <c r="AX21" s="13">
        <f>'C завтраками| Bed and breakfast'!AX21</f>
        <v>28100</v>
      </c>
      <c r="AY21" s="13">
        <f>'C завтраками| Bed and breakfast'!AY21</f>
        <v>29100</v>
      </c>
      <c r="AZ21" s="13">
        <f>'C завтраками| Bed and breakfast'!AZ21</f>
        <v>28100</v>
      </c>
      <c r="BA21" s="13">
        <f>'C завтраками| Bed and breakfast'!BA21</f>
        <v>29100</v>
      </c>
      <c r="BB21" s="13">
        <f>'C завтраками| Bed and breakfast'!BB21</f>
        <v>27600</v>
      </c>
      <c r="BC21" s="13">
        <f>'C завтраками| Bed and breakfast'!BC21</f>
        <v>28600</v>
      </c>
      <c r="BD21" s="13">
        <f>'C завтраками| Bed and breakfast'!BD21</f>
        <v>27600</v>
      </c>
    </row>
    <row r="22" spans="1:56" s="10" customFormat="1" ht="12" customHeight="1" x14ac:dyDescent="0.2">
      <c r="A22" s="278">
        <v>4</v>
      </c>
      <c r="B22" s="13">
        <f>'C завтраками| Bed and breakfast'!B22</f>
        <v>29000</v>
      </c>
      <c r="C22" s="13">
        <f>'C завтраками| Bed and breakfast'!C22</f>
        <v>29900</v>
      </c>
      <c r="D22" s="13">
        <f>'C завтраками| Bed and breakfast'!D22</f>
        <v>33400</v>
      </c>
      <c r="E22" s="13">
        <f>'C завтраками| Bed and breakfast'!E22</f>
        <v>29900</v>
      </c>
      <c r="F22" s="13">
        <f>'C завтраками| Bed and breakfast'!F22</f>
        <v>31900</v>
      </c>
      <c r="G22" s="13">
        <f>'C завтраками| Bed and breakfast'!G22</f>
        <v>33400</v>
      </c>
      <c r="H22" s="13">
        <f>'C завтраками| Bed and breakfast'!H22</f>
        <v>28100</v>
      </c>
      <c r="I22" s="13">
        <f>'C завтраками| Bed and breakfast'!I22</f>
        <v>26600</v>
      </c>
      <c r="J22" s="13">
        <f>'C завтраками| Bed and breakfast'!J22</f>
        <v>25800</v>
      </c>
      <c r="K22" s="13">
        <f>'C завтраками| Bed and breakfast'!K22</f>
        <v>25200</v>
      </c>
      <c r="L22" s="13">
        <f>'C завтраками| Bed and breakfast'!L22</f>
        <v>25000</v>
      </c>
      <c r="M22" s="13">
        <f>'C завтраками| Bed and breakfast'!M22</f>
        <v>25200</v>
      </c>
      <c r="N22" s="13">
        <f>'C завтраками| Bed and breakfast'!N22</f>
        <v>25000</v>
      </c>
      <c r="O22" s="13">
        <f>'C завтраками| Bed and breakfast'!O22</f>
        <v>25000</v>
      </c>
      <c r="P22" s="13">
        <f>'C завтраками| Bed and breakfast'!P22</f>
        <v>25200</v>
      </c>
      <c r="Q22" s="13">
        <f>'C завтраками| Bed and breakfast'!Q22</f>
        <v>25400</v>
      </c>
      <c r="R22" s="13">
        <f>'C завтраками| Bed and breakfast'!R22</f>
        <v>25200</v>
      </c>
      <c r="S22" s="13">
        <f>'C завтраками| Bed and breakfast'!S22</f>
        <v>25800</v>
      </c>
      <c r="T22" s="13">
        <f>'C завтраками| Bed and breakfast'!T22</f>
        <v>29000</v>
      </c>
      <c r="U22" s="13">
        <f>'C завтраками| Bed and breakfast'!U22</f>
        <v>28100</v>
      </c>
      <c r="V22" s="13">
        <f>'C завтраками| Bed and breakfast'!V22</f>
        <v>29900</v>
      </c>
      <c r="W22" s="205">
        <f>'C завтраками| Bed and breakfast'!W22</f>
        <v>33400</v>
      </c>
      <c r="X22" s="205">
        <f>'C завтраками| Bed and breakfast'!X22</f>
        <v>46700</v>
      </c>
      <c r="Y22" s="205">
        <f>'C завтраками| Bed and breakfast'!Y22</f>
        <v>48700</v>
      </c>
      <c r="Z22" s="205">
        <f>'C завтраками| Bed and breakfast'!Z22</f>
        <v>58700</v>
      </c>
      <c r="AA22" s="205">
        <f>'C завтраками| Bed and breakfast'!AA22</f>
        <v>58700</v>
      </c>
      <c r="AB22" s="205">
        <f>'C завтраками| Bed and breakfast'!AB22</f>
        <v>54200</v>
      </c>
      <c r="AC22" s="205">
        <f>'C завтраками| Bed and breakfast'!AC22</f>
        <v>46700</v>
      </c>
      <c r="AD22" s="205">
        <f>'C завтраками| Bed and breakfast'!AD22</f>
        <v>43700</v>
      </c>
      <c r="AE22" s="205">
        <f>'C завтраками| Bed and breakfast'!AE22</f>
        <v>37100</v>
      </c>
      <c r="AF22" s="205">
        <f>'C завтраками| Bed and breakfast'!AF22</f>
        <v>38100</v>
      </c>
      <c r="AG22" s="205">
        <f>'C завтраками| Bed and breakfast'!AG22</f>
        <v>37100</v>
      </c>
      <c r="AH22" s="205">
        <f>'C завтраками| Bed and breakfast'!AH22</f>
        <v>37100</v>
      </c>
      <c r="AI22" s="205">
        <f>'C завтраками| Bed and breakfast'!AI22</f>
        <v>39100</v>
      </c>
      <c r="AJ22" s="205">
        <f>'C завтраками| Bed and breakfast'!AJ22</f>
        <v>39100</v>
      </c>
      <c r="AK22" s="205">
        <f>'C завтраками| Bed and breakfast'!AK22</f>
        <v>41100</v>
      </c>
      <c r="AL22" s="205">
        <f>'C завтраками| Bed and breakfast'!AL22</f>
        <v>41100</v>
      </c>
      <c r="AM22" s="205">
        <f>'C завтраками| Bed and breakfast'!AM22</f>
        <v>42100</v>
      </c>
      <c r="AN22" s="205">
        <f>'C завтраками| Bed and breakfast'!AN22</f>
        <v>42100</v>
      </c>
      <c r="AO22" s="205">
        <f>'C завтраками| Bed and breakfast'!AO22</f>
        <v>42100</v>
      </c>
      <c r="AP22" s="205">
        <f>'C завтраками| Bed and breakfast'!AP22</f>
        <v>47300</v>
      </c>
      <c r="AQ22" s="205">
        <f>'C завтраками| Bed and breakfast'!AQ22</f>
        <v>47300</v>
      </c>
      <c r="AR22" s="205">
        <f>'C завтраками| Bed and breakfast'!AR22</f>
        <v>47300</v>
      </c>
      <c r="AS22" s="205">
        <f>'C завтраками| Bed and breakfast'!AS22</f>
        <v>42100</v>
      </c>
      <c r="AT22" s="205">
        <f>'C завтраками| Bed and breakfast'!AT22</f>
        <v>41100</v>
      </c>
      <c r="AU22" s="205">
        <f>'C завтраками| Bed and breakfast'!AU22</f>
        <v>37100</v>
      </c>
      <c r="AV22" s="205">
        <f>'C завтраками| Bed and breakfast'!AV22</f>
        <v>39100</v>
      </c>
      <c r="AW22" s="205">
        <f>'C завтраками| Bed and breakfast'!AW22</f>
        <v>38100</v>
      </c>
      <c r="AX22" s="13">
        <f>'C завтраками| Bed and breakfast'!AX22</f>
        <v>29800</v>
      </c>
      <c r="AY22" s="13">
        <f>'C завтраками| Bed and breakfast'!AY22</f>
        <v>30800</v>
      </c>
      <c r="AZ22" s="13">
        <f>'C завтраками| Bed and breakfast'!AZ22</f>
        <v>29800</v>
      </c>
      <c r="BA22" s="13">
        <f>'C завтраками| Bed and breakfast'!BA22</f>
        <v>30800</v>
      </c>
      <c r="BB22" s="13">
        <f>'C завтраками| Bed and breakfast'!BB22</f>
        <v>29300</v>
      </c>
      <c r="BC22" s="13">
        <f>'C завтраками| Bed and breakfast'!BC22</f>
        <v>30300</v>
      </c>
      <c r="BD22" s="13">
        <f>'C завтраками| Bed and breakfast'!BD22</f>
        <v>29300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95">
        <f t="shared" ref="B26" si="0">B4</f>
        <v>45588</v>
      </c>
      <c r="C26" s="195">
        <f t="shared" ref="C26:BD26" si="1">C4</f>
        <v>45589</v>
      </c>
      <c r="D26" s="195">
        <f t="shared" si="1"/>
        <v>45591</v>
      </c>
      <c r="E26" s="195">
        <f t="shared" si="1"/>
        <v>45592</v>
      </c>
      <c r="F26" s="195">
        <f t="shared" si="1"/>
        <v>45595</v>
      </c>
      <c r="G26" s="195">
        <f t="shared" si="1"/>
        <v>45596</v>
      </c>
      <c r="H26" s="195">
        <f t="shared" si="1"/>
        <v>45597</v>
      </c>
      <c r="I26" s="113">
        <f t="shared" si="1"/>
        <v>45599</v>
      </c>
      <c r="J26" s="113">
        <f t="shared" si="1"/>
        <v>45600</v>
      </c>
      <c r="K26" s="195">
        <f t="shared" si="1"/>
        <v>45601</v>
      </c>
      <c r="L26" s="113">
        <f t="shared" si="1"/>
        <v>45604</v>
      </c>
      <c r="M26" s="195">
        <f t="shared" si="1"/>
        <v>45616</v>
      </c>
      <c r="N26" s="113">
        <f t="shared" si="1"/>
        <v>45618</v>
      </c>
      <c r="O26" s="113">
        <f t="shared" si="1"/>
        <v>45627</v>
      </c>
      <c r="P26" s="113">
        <f t="shared" si="1"/>
        <v>45632</v>
      </c>
      <c r="Q26" s="195">
        <f t="shared" si="1"/>
        <v>45636</v>
      </c>
      <c r="R26" s="113">
        <f t="shared" si="1"/>
        <v>45639</v>
      </c>
      <c r="S26" s="113">
        <f t="shared" si="1"/>
        <v>45641</v>
      </c>
      <c r="T26" s="113">
        <f t="shared" si="1"/>
        <v>45646</v>
      </c>
      <c r="U26" s="113">
        <f t="shared" si="1"/>
        <v>45648</v>
      </c>
      <c r="V26" s="113">
        <f t="shared" si="1"/>
        <v>45652</v>
      </c>
      <c r="W26" s="195">
        <f t="shared" si="1"/>
        <v>45653</v>
      </c>
      <c r="X26" s="195">
        <f t="shared" si="1"/>
        <v>45655</v>
      </c>
      <c r="Y26" s="195">
        <f t="shared" si="1"/>
        <v>45656</v>
      </c>
      <c r="Z26" s="195">
        <f t="shared" si="1"/>
        <v>45657</v>
      </c>
      <c r="AA26" s="195">
        <f t="shared" si="1"/>
        <v>45658</v>
      </c>
      <c r="AB26" s="195">
        <f t="shared" si="1"/>
        <v>45662</v>
      </c>
      <c r="AC26" s="195">
        <f t="shared" si="1"/>
        <v>45664</v>
      </c>
      <c r="AD26" s="195">
        <f t="shared" si="1"/>
        <v>45665</v>
      </c>
      <c r="AE26" s="195">
        <f t="shared" si="1"/>
        <v>45666</v>
      </c>
      <c r="AF26" s="195">
        <f t="shared" si="1"/>
        <v>45667</v>
      </c>
      <c r="AG26" s="195">
        <f t="shared" si="1"/>
        <v>45669</v>
      </c>
      <c r="AH26" s="195">
        <f t="shared" si="1"/>
        <v>45670</v>
      </c>
      <c r="AI26" s="195">
        <f t="shared" si="1"/>
        <v>45674</v>
      </c>
      <c r="AJ26" s="195">
        <f t="shared" si="1"/>
        <v>45676</v>
      </c>
      <c r="AK26" s="195">
        <f t="shared" si="1"/>
        <v>45681</v>
      </c>
      <c r="AL26" s="195">
        <f t="shared" si="1"/>
        <v>45683</v>
      </c>
      <c r="AM26" s="195">
        <f t="shared" si="1"/>
        <v>45688</v>
      </c>
      <c r="AN26" s="195">
        <f t="shared" si="1"/>
        <v>45695</v>
      </c>
      <c r="AO26" s="195">
        <f t="shared" si="1"/>
        <v>45697</v>
      </c>
      <c r="AP26" s="195">
        <f t="shared" si="1"/>
        <v>45702</v>
      </c>
      <c r="AQ26" s="195">
        <f t="shared" si="1"/>
        <v>45704</v>
      </c>
      <c r="AR26" s="195">
        <f t="shared" si="1"/>
        <v>45709</v>
      </c>
      <c r="AS26" s="195">
        <f t="shared" si="1"/>
        <v>45712</v>
      </c>
      <c r="AT26" s="195">
        <f t="shared" si="1"/>
        <v>45717</v>
      </c>
      <c r="AU26" s="195">
        <f t="shared" si="1"/>
        <v>45718</v>
      </c>
      <c r="AV26" s="195">
        <f t="shared" si="1"/>
        <v>45723</v>
      </c>
      <c r="AW26" s="195">
        <f t="shared" si="1"/>
        <v>45726</v>
      </c>
      <c r="AX26" s="113">
        <f t="shared" si="1"/>
        <v>45727</v>
      </c>
      <c r="AY26" s="113">
        <f t="shared" si="1"/>
        <v>45730</v>
      </c>
      <c r="AZ26" s="113">
        <f t="shared" si="1"/>
        <v>45732</v>
      </c>
      <c r="BA26" s="113">
        <f t="shared" si="1"/>
        <v>45737</v>
      </c>
      <c r="BB26" s="113">
        <f t="shared" si="1"/>
        <v>45739</v>
      </c>
      <c r="BC26" s="113">
        <f t="shared" si="1"/>
        <v>45744</v>
      </c>
      <c r="BD26" s="113">
        <f t="shared" si="1"/>
        <v>45746</v>
      </c>
    </row>
    <row r="27" spans="1:56" ht="21.75" customHeight="1" x14ac:dyDescent="0.25">
      <c r="A27" s="259"/>
      <c r="B27" s="195">
        <f t="shared" ref="B27" si="2">B5</f>
        <v>45588</v>
      </c>
      <c r="C27" s="195">
        <f t="shared" ref="C27:BD27" si="3">C5</f>
        <v>45590</v>
      </c>
      <c r="D27" s="195">
        <f t="shared" si="3"/>
        <v>45591</v>
      </c>
      <c r="E27" s="195">
        <f t="shared" si="3"/>
        <v>45594</v>
      </c>
      <c r="F27" s="195">
        <f t="shared" si="3"/>
        <v>45595</v>
      </c>
      <c r="G27" s="195">
        <f t="shared" si="3"/>
        <v>45596</v>
      </c>
      <c r="H27" s="195">
        <f t="shared" si="3"/>
        <v>45598</v>
      </c>
      <c r="I27" s="113">
        <f t="shared" si="3"/>
        <v>45599</v>
      </c>
      <c r="J27" s="113">
        <f t="shared" si="3"/>
        <v>45600</v>
      </c>
      <c r="K27" s="195">
        <f t="shared" si="3"/>
        <v>45603</v>
      </c>
      <c r="L27" s="113">
        <f t="shared" si="3"/>
        <v>45615</v>
      </c>
      <c r="M27" s="195">
        <f t="shared" si="3"/>
        <v>45617</v>
      </c>
      <c r="N27" s="113">
        <f t="shared" si="3"/>
        <v>45626</v>
      </c>
      <c r="O27" s="113">
        <f t="shared" si="3"/>
        <v>45631</v>
      </c>
      <c r="P27" s="113">
        <f t="shared" si="3"/>
        <v>45635</v>
      </c>
      <c r="Q27" s="195">
        <f t="shared" si="3"/>
        <v>45638</v>
      </c>
      <c r="R27" s="113">
        <f t="shared" si="3"/>
        <v>45640</v>
      </c>
      <c r="S27" s="113">
        <f t="shared" si="3"/>
        <v>45645</v>
      </c>
      <c r="T27" s="113">
        <f t="shared" si="3"/>
        <v>45647</v>
      </c>
      <c r="U27" s="113">
        <f t="shared" si="3"/>
        <v>45651</v>
      </c>
      <c r="V27" s="113">
        <f t="shared" si="3"/>
        <v>45652</v>
      </c>
      <c r="W27" s="195">
        <f t="shared" si="3"/>
        <v>45654</v>
      </c>
      <c r="X27" s="195">
        <f t="shared" si="3"/>
        <v>45655</v>
      </c>
      <c r="Y27" s="195">
        <f t="shared" si="3"/>
        <v>45656</v>
      </c>
      <c r="Z27" s="195">
        <f t="shared" si="3"/>
        <v>45657</v>
      </c>
      <c r="AA27" s="195">
        <f t="shared" si="3"/>
        <v>45661</v>
      </c>
      <c r="AB27" s="195">
        <f t="shared" si="3"/>
        <v>45663</v>
      </c>
      <c r="AC27" s="195">
        <f t="shared" si="3"/>
        <v>45664</v>
      </c>
      <c r="AD27" s="195">
        <f t="shared" si="3"/>
        <v>45665</v>
      </c>
      <c r="AE27" s="195">
        <f t="shared" si="3"/>
        <v>45666</v>
      </c>
      <c r="AF27" s="195">
        <f t="shared" si="3"/>
        <v>45668</v>
      </c>
      <c r="AG27" s="195">
        <f t="shared" si="3"/>
        <v>45669</v>
      </c>
      <c r="AH27" s="195">
        <f t="shared" si="3"/>
        <v>45673</v>
      </c>
      <c r="AI27" s="195">
        <f t="shared" si="3"/>
        <v>45675</v>
      </c>
      <c r="AJ27" s="195">
        <f t="shared" si="3"/>
        <v>45680</v>
      </c>
      <c r="AK27" s="195">
        <f t="shared" si="3"/>
        <v>45682</v>
      </c>
      <c r="AL27" s="195">
        <f t="shared" si="3"/>
        <v>45687</v>
      </c>
      <c r="AM27" s="195">
        <f t="shared" si="3"/>
        <v>45694</v>
      </c>
      <c r="AN27" s="195">
        <f t="shared" si="3"/>
        <v>45696</v>
      </c>
      <c r="AO27" s="195">
        <f t="shared" si="3"/>
        <v>45701</v>
      </c>
      <c r="AP27" s="195">
        <f t="shared" si="3"/>
        <v>45703</v>
      </c>
      <c r="AQ27" s="195">
        <f t="shared" si="3"/>
        <v>45708</v>
      </c>
      <c r="AR27" s="195">
        <f t="shared" si="3"/>
        <v>45711</v>
      </c>
      <c r="AS27" s="195">
        <f t="shared" si="3"/>
        <v>45716</v>
      </c>
      <c r="AT27" s="195">
        <f t="shared" si="3"/>
        <v>45717</v>
      </c>
      <c r="AU27" s="195">
        <f t="shared" si="3"/>
        <v>45722</v>
      </c>
      <c r="AV27" s="195">
        <f t="shared" si="3"/>
        <v>45725</v>
      </c>
      <c r="AW27" s="195">
        <f t="shared" si="3"/>
        <v>45726</v>
      </c>
      <c r="AX27" s="113">
        <f t="shared" si="3"/>
        <v>45729</v>
      </c>
      <c r="AY27" s="113">
        <f t="shared" si="3"/>
        <v>45731</v>
      </c>
      <c r="AZ27" s="113">
        <f t="shared" si="3"/>
        <v>45736</v>
      </c>
      <c r="BA27" s="113">
        <f t="shared" si="3"/>
        <v>45738</v>
      </c>
      <c r="BB27" s="113">
        <f t="shared" si="3"/>
        <v>45743</v>
      </c>
      <c r="BC27" s="113">
        <f t="shared" si="3"/>
        <v>45745</v>
      </c>
      <c r="BD27" s="113">
        <f t="shared" si="3"/>
        <v>45747</v>
      </c>
    </row>
    <row r="28" spans="1:56" s="10" customFormat="1" ht="12" customHeight="1" x14ac:dyDescent="0.2">
      <c r="A28" s="13" t="s">
        <v>220</v>
      </c>
    </row>
    <row r="29" spans="1:56" s="10" customFormat="1" ht="12" customHeight="1" x14ac:dyDescent="0.2">
      <c r="A29" s="4">
        <v>1</v>
      </c>
      <c r="B29" s="13">
        <f t="shared" ref="B29" si="4">B7*0.8+35</f>
        <v>8115</v>
      </c>
      <c r="C29" s="13">
        <f t="shared" ref="C29:BD29" si="5">C7*0.8+35</f>
        <v>8835</v>
      </c>
      <c r="D29" s="13">
        <f t="shared" si="5"/>
        <v>11635</v>
      </c>
      <c r="E29" s="13">
        <f t="shared" si="5"/>
        <v>8835</v>
      </c>
      <c r="F29" s="13">
        <f t="shared" si="5"/>
        <v>10435</v>
      </c>
      <c r="G29" s="13">
        <f t="shared" si="5"/>
        <v>11635</v>
      </c>
      <c r="H29" s="13">
        <f t="shared" si="5"/>
        <v>7395</v>
      </c>
      <c r="I29" s="13">
        <f t="shared" si="5"/>
        <v>6195</v>
      </c>
      <c r="J29" s="13">
        <f t="shared" si="5"/>
        <v>5555</v>
      </c>
      <c r="K29" s="13">
        <f t="shared" si="5"/>
        <v>5075</v>
      </c>
      <c r="L29" s="13">
        <f t="shared" si="5"/>
        <v>4915</v>
      </c>
      <c r="M29" s="13">
        <f t="shared" si="5"/>
        <v>5075</v>
      </c>
      <c r="N29" s="13">
        <f t="shared" si="5"/>
        <v>4915</v>
      </c>
      <c r="O29" s="13">
        <f t="shared" si="5"/>
        <v>4915</v>
      </c>
      <c r="P29" s="13">
        <f t="shared" si="5"/>
        <v>5075</v>
      </c>
      <c r="Q29" s="13">
        <f t="shared" si="5"/>
        <v>5235</v>
      </c>
      <c r="R29" s="13">
        <f t="shared" si="5"/>
        <v>5075</v>
      </c>
      <c r="S29" s="13">
        <f t="shared" si="5"/>
        <v>5555</v>
      </c>
      <c r="T29" s="13">
        <f t="shared" si="5"/>
        <v>8115</v>
      </c>
      <c r="U29" s="13">
        <f t="shared" si="5"/>
        <v>7395</v>
      </c>
      <c r="V29" s="13">
        <f t="shared" si="5"/>
        <v>8835</v>
      </c>
      <c r="W29" s="205">
        <f t="shared" si="5"/>
        <v>11635</v>
      </c>
      <c r="X29" s="13">
        <f t="shared" si="5"/>
        <v>18435</v>
      </c>
      <c r="Y29" s="13">
        <f t="shared" si="5"/>
        <v>20035</v>
      </c>
      <c r="Z29" s="205">
        <f t="shared" si="5"/>
        <v>28035</v>
      </c>
      <c r="AA29" s="13">
        <f t="shared" si="5"/>
        <v>28035</v>
      </c>
      <c r="AB29" s="205">
        <f t="shared" si="5"/>
        <v>24435</v>
      </c>
      <c r="AC29" s="13">
        <f t="shared" si="5"/>
        <v>18435</v>
      </c>
      <c r="AD29" s="13">
        <f t="shared" si="5"/>
        <v>16035</v>
      </c>
      <c r="AE29" s="13">
        <f t="shared" si="5"/>
        <v>11235</v>
      </c>
      <c r="AF29" s="13">
        <f t="shared" si="5"/>
        <v>12035</v>
      </c>
      <c r="AG29" s="13">
        <f t="shared" si="5"/>
        <v>11235</v>
      </c>
      <c r="AH29" s="13">
        <f t="shared" si="5"/>
        <v>11235</v>
      </c>
      <c r="AI29" s="13">
        <f t="shared" si="5"/>
        <v>12835</v>
      </c>
      <c r="AJ29" s="205">
        <f t="shared" si="5"/>
        <v>12835</v>
      </c>
      <c r="AK29" s="13">
        <f t="shared" si="5"/>
        <v>14435</v>
      </c>
      <c r="AL29" s="13">
        <f t="shared" si="5"/>
        <v>14435</v>
      </c>
      <c r="AM29" s="205">
        <f t="shared" si="5"/>
        <v>15235</v>
      </c>
      <c r="AN29" s="13">
        <f t="shared" si="5"/>
        <v>15235</v>
      </c>
      <c r="AO29" s="205">
        <f t="shared" si="5"/>
        <v>15235</v>
      </c>
      <c r="AP29" s="205">
        <f t="shared" si="5"/>
        <v>19395</v>
      </c>
      <c r="AQ29" s="205">
        <f t="shared" si="5"/>
        <v>19395</v>
      </c>
      <c r="AR29" s="13">
        <f t="shared" si="5"/>
        <v>19395</v>
      </c>
      <c r="AS29" s="205">
        <f t="shared" si="5"/>
        <v>15235</v>
      </c>
      <c r="AT29" s="13">
        <f t="shared" si="5"/>
        <v>14435</v>
      </c>
      <c r="AU29" s="13">
        <f t="shared" si="5"/>
        <v>11235</v>
      </c>
      <c r="AV29" s="13">
        <f t="shared" si="5"/>
        <v>12835</v>
      </c>
      <c r="AW29" s="13">
        <f t="shared" si="5"/>
        <v>12035</v>
      </c>
      <c r="AX29" s="13">
        <f t="shared" si="5"/>
        <v>7795</v>
      </c>
      <c r="AY29" s="13">
        <f t="shared" si="5"/>
        <v>8595</v>
      </c>
      <c r="AZ29" s="13">
        <f t="shared" si="5"/>
        <v>7795</v>
      </c>
      <c r="BA29" s="13">
        <f t="shared" si="5"/>
        <v>8595</v>
      </c>
      <c r="BB29" s="13">
        <f t="shared" si="5"/>
        <v>7395</v>
      </c>
      <c r="BC29" s="13">
        <f t="shared" si="5"/>
        <v>8195</v>
      </c>
      <c r="BD29" s="13">
        <f t="shared" si="5"/>
        <v>7395</v>
      </c>
    </row>
    <row r="30" spans="1:56" s="10" customFormat="1" ht="12" customHeight="1" x14ac:dyDescent="0.2">
      <c r="A30" s="4">
        <v>2</v>
      </c>
      <c r="B30" s="13">
        <f t="shared" ref="B30" si="6">B8*0.8+35</f>
        <v>9155</v>
      </c>
      <c r="C30" s="13">
        <f t="shared" ref="C30:BD30" si="7">C8*0.8+35</f>
        <v>9875</v>
      </c>
      <c r="D30" s="13">
        <f t="shared" si="7"/>
        <v>12675</v>
      </c>
      <c r="E30" s="13">
        <f t="shared" si="7"/>
        <v>9875</v>
      </c>
      <c r="F30" s="13">
        <f t="shared" si="7"/>
        <v>11475</v>
      </c>
      <c r="G30" s="13">
        <f t="shared" si="7"/>
        <v>12675</v>
      </c>
      <c r="H30" s="13">
        <f t="shared" si="7"/>
        <v>8435</v>
      </c>
      <c r="I30" s="13">
        <f t="shared" si="7"/>
        <v>7235</v>
      </c>
      <c r="J30" s="13">
        <f t="shared" si="7"/>
        <v>6595</v>
      </c>
      <c r="K30" s="13">
        <f t="shared" si="7"/>
        <v>6115</v>
      </c>
      <c r="L30" s="13">
        <f t="shared" si="7"/>
        <v>5955</v>
      </c>
      <c r="M30" s="13">
        <f t="shared" si="7"/>
        <v>6115</v>
      </c>
      <c r="N30" s="13">
        <f t="shared" si="7"/>
        <v>5955</v>
      </c>
      <c r="O30" s="13">
        <f t="shared" si="7"/>
        <v>5955</v>
      </c>
      <c r="P30" s="13">
        <f t="shared" si="7"/>
        <v>6115</v>
      </c>
      <c r="Q30" s="13">
        <f t="shared" si="7"/>
        <v>6275</v>
      </c>
      <c r="R30" s="13">
        <f t="shared" si="7"/>
        <v>6115</v>
      </c>
      <c r="S30" s="13">
        <f t="shared" si="7"/>
        <v>6595</v>
      </c>
      <c r="T30" s="13">
        <f t="shared" si="7"/>
        <v>9155</v>
      </c>
      <c r="U30" s="13">
        <f t="shared" si="7"/>
        <v>8435</v>
      </c>
      <c r="V30" s="13">
        <f t="shared" si="7"/>
        <v>9875</v>
      </c>
      <c r="W30" s="205">
        <f t="shared" si="7"/>
        <v>12675</v>
      </c>
      <c r="X30" s="13">
        <f t="shared" si="7"/>
        <v>19955</v>
      </c>
      <c r="Y30" s="13">
        <f t="shared" si="7"/>
        <v>21555</v>
      </c>
      <c r="Z30" s="205">
        <f t="shared" si="7"/>
        <v>29555</v>
      </c>
      <c r="AA30" s="13">
        <f t="shared" si="7"/>
        <v>29555</v>
      </c>
      <c r="AB30" s="205">
        <f t="shared" si="7"/>
        <v>25955</v>
      </c>
      <c r="AC30" s="13">
        <f t="shared" si="7"/>
        <v>19955</v>
      </c>
      <c r="AD30" s="13">
        <f t="shared" si="7"/>
        <v>17555</v>
      </c>
      <c r="AE30" s="13">
        <f t="shared" si="7"/>
        <v>12595</v>
      </c>
      <c r="AF30" s="13">
        <f t="shared" si="7"/>
        <v>13395</v>
      </c>
      <c r="AG30" s="13">
        <f t="shared" si="7"/>
        <v>12595</v>
      </c>
      <c r="AH30" s="13">
        <f t="shared" si="7"/>
        <v>12595</v>
      </c>
      <c r="AI30" s="13">
        <f t="shared" si="7"/>
        <v>14195</v>
      </c>
      <c r="AJ30" s="205">
        <f t="shared" si="7"/>
        <v>14195</v>
      </c>
      <c r="AK30" s="13">
        <f t="shared" si="7"/>
        <v>15795</v>
      </c>
      <c r="AL30" s="13">
        <f t="shared" si="7"/>
        <v>15795</v>
      </c>
      <c r="AM30" s="205">
        <f t="shared" si="7"/>
        <v>16595</v>
      </c>
      <c r="AN30" s="13">
        <f t="shared" si="7"/>
        <v>16595</v>
      </c>
      <c r="AO30" s="205">
        <f t="shared" si="7"/>
        <v>16595</v>
      </c>
      <c r="AP30" s="205">
        <f t="shared" si="7"/>
        <v>20755</v>
      </c>
      <c r="AQ30" s="205">
        <f t="shared" si="7"/>
        <v>20755</v>
      </c>
      <c r="AR30" s="13">
        <f t="shared" si="7"/>
        <v>20755</v>
      </c>
      <c r="AS30" s="205">
        <f t="shared" si="7"/>
        <v>16595</v>
      </c>
      <c r="AT30" s="13">
        <f t="shared" si="7"/>
        <v>15795</v>
      </c>
      <c r="AU30" s="13">
        <f t="shared" si="7"/>
        <v>12595</v>
      </c>
      <c r="AV30" s="13">
        <f t="shared" si="7"/>
        <v>14195</v>
      </c>
      <c r="AW30" s="13">
        <f t="shared" si="7"/>
        <v>13395</v>
      </c>
      <c r="AX30" s="13">
        <f t="shared" si="7"/>
        <v>9155</v>
      </c>
      <c r="AY30" s="13">
        <f t="shared" si="7"/>
        <v>9955</v>
      </c>
      <c r="AZ30" s="13">
        <f t="shared" si="7"/>
        <v>9155</v>
      </c>
      <c r="BA30" s="13">
        <f t="shared" si="7"/>
        <v>9955</v>
      </c>
      <c r="BB30" s="13">
        <f t="shared" si="7"/>
        <v>8755</v>
      </c>
      <c r="BC30" s="13">
        <f t="shared" si="7"/>
        <v>9555</v>
      </c>
      <c r="BD30" s="13">
        <f t="shared" si="7"/>
        <v>8755</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 si="8">B10*0.8+35</f>
        <v>9315</v>
      </c>
      <c r="C32" s="13">
        <f t="shared" ref="C32:BD32" si="9">C10*0.8+35</f>
        <v>10035</v>
      </c>
      <c r="D32" s="13">
        <f t="shared" si="9"/>
        <v>12835</v>
      </c>
      <c r="E32" s="13">
        <f t="shared" si="9"/>
        <v>10035</v>
      </c>
      <c r="F32" s="13">
        <f t="shared" si="9"/>
        <v>11635</v>
      </c>
      <c r="G32" s="13">
        <f t="shared" si="9"/>
        <v>12835</v>
      </c>
      <c r="H32" s="13">
        <f t="shared" si="9"/>
        <v>8595</v>
      </c>
      <c r="I32" s="13">
        <f t="shared" si="9"/>
        <v>7395</v>
      </c>
      <c r="J32" s="13">
        <f t="shared" si="9"/>
        <v>6755</v>
      </c>
      <c r="K32" s="13">
        <f t="shared" si="9"/>
        <v>6275</v>
      </c>
      <c r="L32" s="13">
        <f t="shared" si="9"/>
        <v>6115</v>
      </c>
      <c r="M32" s="13">
        <f t="shared" si="9"/>
        <v>6275</v>
      </c>
      <c r="N32" s="13">
        <f t="shared" si="9"/>
        <v>6115</v>
      </c>
      <c r="O32" s="13">
        <f t="shared" si="9"/>
        <v>6115</v>
      </c>
      <c r="P32" s="13">
        <f t="shared" si="9"/>
        <v>6275</v>
      </c>
      <c r="Q32" s="13">
        <f t="shared" si="9"/>
        <v>6435</v>
      </c>
      <c r="R32" s="13">
        <f t="shared" si="9"/>
        <v>6275</v>
      </c>
      <c r="S32" s="13">
        <f t="shared" si="9"/>
        <v>6755</v>
      </c>
      <c r="T32" s="13">
        <f t="shared" si="9"/>
        <v>9315</v>
      </c>
      <c r="U32" s="13">
        <f t="shared" si="9"/>
        <v>8595</v>
      </c>
      <c r="V32" s="13">
        <f t="shared" si="9"/>
        <v>10035</v>
      </c>
      <c r="W32" s="205">
        <f t="shared" si="9"/>
        <v>12835</v>
      </c>
      <c r="X32" s="13">
        <f t="shared" si="9"/>
        <v>20435</v>
      </c>
      <c r="Y32" s="13">
        <f t="shared" si="9"/>
        <v>22035</v>
      </c>
      <c r="Z32" s="205">
        <f t="shared" si="9"/>
        <v>30035</v>
      </c>
      <c r="AA32" s="13">
        <f t="shared" si="9"/>
        <v>30035</v>
      </c>
      <c r="AB32" s="205">
        <f t="shared" si="9"/>
        <v>26435</v>
      </c>
      <c r="AC32" s="13">
        <f t="shared" si="9"/>
        <v>20435</v>
      </c>
      <c r="AD32" s="13">
        <f t="shared" si="9"/>
        <v>18035</v>
      </c>
      <c r="AE32" s="205">
        <f t="shared" si="9"/>
        <v>13235</v>
      </c>
      <c r="AF32" s="205">
        <f t="shared" si="9"/>
        <v>14035</v>
      </c>
      <c r="AG32" s="205">
        <f t="shared" si="9"/>
        <v>13235</v>
      </c>
      <c r="AH32" s="205">
        <f t="shared" si="9"/>
        <v>13235</v>
      </c>
      <c r="AI32" s="205">
        <f t="shared" si="9"/>
        <v>14835</v>
      </c>
      <c r="AJ32" s="205">
        <f t="shared" si="9"/>
        <v>14835</v>
      </c>
      <c r="AK32" s="205">
        <f t="shared" si="9"/>
        <v>16435</v>
      </c>
      <c r="AL32" s="205">
        <f t="shared" si="9"/>
        <v>16435</v>
      </c>
      <c r="AM32" s="205">
        <f t="shared" si="9"/>
        <v>17235</v>
      </c>
      <c r="AN32" s="205">
        <f t="shared" si="9"/>
        <v>17235</v>
      </c>
      <c r="AO32" s="205">
        <f t="shared" si="9"/>
        <v>17235</v>
      </c>
      <c r="AP32" s="205">
        <f t="shared" si="9"/>
        <v>21395</v>
      </c>
      <c r="AQ32" s="205">
        <f t="shared" si="9"/>
        <v>21395</v>
      </c>
      <c r="AR32" s="205">
        <f t="shared" si="9"/>
        <v>21395</v>
      </c>
      <c r="AS32" s="205">
        <f t="shared" si="9"/>
        <v>17235</v>
      </c>
      <c r="AT32" s="205">
        <f t="shared" si="9"/>
        <v>16435</v>
      </c>
      <c r="AU32" s="205">
        <f t="shared" si="9"/>
        <v>13235</v>
      </c>
      <c r="AV32" s="205">
        <f t="shared" si="9"/>
        <v>14835</v>
      </c>
      <c r="AW32" s="205">
        <f t="shared" si="9"/>
        <v>14035</v>
      </c>
      <c r="AX32" s="13">
        <f t="shared" si="9"/>
        <v>9155</v>
      </c>
      <c r="AY32" s="13">
        <f t="shared" si="9"/>
        <v>9955</v>
      </c>
      <c r="AZ32" s="13">
        <f t="shared" si="9"/>
        <v>9155</v>
      </c>
      <c r="BA32" s="13">
        <f t="shared" si="9"/>
        <v>9955</v>
      </c>
      <c r="BB32" s="13">
        <f t="shared" si="9"/>
        <v>8755</v>
      </c>
      <c r="BC32" s="13">
        <f t="shared" si="9"/>
        <v>9555</v>
      </c>
      <c r="BD32" s="13">
        <f t="shared" si="9"/>
        <v>8755</v>
      </c>
    </row>
    <row r="33" spans="1:56" s="10" customFormat="1" ht="12" customHeight="1" x14ac:dyDescent="0.2">
      <c r="A33" s="4">
        <v>2</v>
      </c>
      <c r="B33" s="13">
        <f t="shared" ref="B33" si="10">B11*0.8+35</f>
        <v>10355</v>
      </c>
      <c r="C33" s="13">
        <f t="shared" ref="C33:BD33" si="11">C11*0.8+35</f>
        <v>11075</v>
      </c>
      <c r="D33" s="13">
        <f t="shared" si="11"/>
        <v>13875</v>
      </c>
      <c r="E33" s="13">
        <f t="shared" si="11"/>
        <v>11075</v>
      </c>
      <c r="F33" s="13">
        <f t="shared" si="11"/>
        <v>12675</v>
      </c>
      <c r="G33" s="13">
        <f t="shared" si="11"/>
        <v>13875</v>
      </c>
      <c r="H33" s="13">
        <f t="shared" si="11"/>
        <v>9635</v>
      </c>
      <c r="I33" s="13">
        <f t="shared" si="11"/>
        <v>8435</v>
      </c>
      <c r="J33" s="13">
        <f t="shared" si="11"/>
        <v>7795</v>
      </c>
      <c r="K33" s="13">
        <f t="shared" si="11"/>
        <v>7315</v>
      </c>
      <c r="L33" s="13">
        <f t="shared" si="11"/>
        <v>7155</v>
      </c>
      <c r="M33" s="13">
        <f t="shared" si="11"/>
        <v>7315</v>
      </c>
      <c r="N33" s="13">
        <f t="shared" si="11"/>
        <v>7155</v>
      </c>
      <c r="O33" s="13">
        <f t="shared" si="11"/>
        <v>7155</v>
      </c>
      <c r="P33" s="13">
        <f t="shared" si="11"/>
        <v>7315</v>
      </c>
      <c r="Q33" s="13">
        <f t="shared" si="11"/>
        <v>7475</v>
      </c>
      <c r="R33" s="13">
        <f t="shared" si="11"/>
        <v>7315</v>
      </c>
      <c r="S33" s="13">
        <f t="shared" si="11"/>
        <v>7795</v>
      </c>
      <c r="T33" s="13">
        <f t="shared" si="11"/>
        <v>10355</v>
      </c>
      <c r="U33" s="13">
        <f t="shared" si="11"/>
        <v>9635</v>
      </c>
      <c r="V33" s="13">
        <f t="shared" si="11"/>
        <v>11075</v>
      </c>
      <c r="W33" s="205">
        <f t="shared" si="11"/>
        <v>13875</v>
      </c>
      <c r="X33" s="13">
        <f t="shared" si="11"/>
        <v>21955</v>
      </c>
      <c r="Y33" s="13">
        <f t="shared" si="11"/>
        <v>23555</v>
      </c>
      <c r="Z33" s="205">
        <f t="shared" si="11"/>
        <v>31555</v>
      </c>
      <c r="AA33" s="13">
        <f t="shared" si="11"/>
        <v>31555</v>
      </c>
      <c r="AB33" s="205">
        <f t="shared" si="11"/>
        <v>27955</v>
      </c>
      <c r="AC33" s="13">
        <f t="shared" si="11"/>
        <v>21955</v>
      </c>
      <c r="AD33" s="13">
        <f t="shared" si="11"/>
        <v>19555</v>
      </c>
      <c r="AE33" s="205">
        <f t="shared" si="11"/>
        <v>14595</v>
      </c>
      <c r="AF33" s="205">
        <f t="shared" si="11"/>
        <v>15395</v>
      </c>
      <c r="AG33" s="205">
        <f t="shared" si="11"/>
        <v>14595</v>
      </c>
      <c r="AH33" s="205">
        <f t="shared" si="11"/>
        <v>14595</v>
      </c>
      <c r="AI33" s="205">
        <f t="shared" si="11"/>
        <v>16195</v>
      </c>
      <c r="AJ33" s="205">
        <f t="shared" si="11"/>
        <v>16195</v>
      </c>
      <c r="AK33" s="205">
        <f t="shared" si="11"/>
        <v>17795</v>
      </c>
      <c r="AL33" s="205">
        <f t="shared" si="11"/>
        <v>17795</v>
      </c>
      <c r="AM33" s="205">
        <f t="shared" si="11"/>
        <v>18595</v>
      </c>
      <c r="AN33" s="205">
        <f t="shared" si="11"/>
        <v>18595</v>
      </c>
      <c r="AO33" s="205">
        <f t="shared" si="11"/>
        <v>18595</v>
      </c>
      <c r="AP33" s="205">
        <f t="shared" si="11"/>
        <v>22755</v>
      </c>
      <c r="AQ33" s="205">
        <f t="shared" si="11"/>
        <v>22755</v>
      </c>
      <c r="AR33" s="205">
        <f t="shared" si="11"/>
        <v>22755</v>
      </c>
      <c r="AS33" s="205">
        <f t="shared" si="11"/>
        <v>18595</v>
      </c>
      <c r="AT33" s="205">
        <f t="shared" si="11"/>
        <v>17795</v>
      </c>
      <c r="AU33" s="205">
        <f t="shared" si="11"/>
        <v>14595</v>
      </c>
      <c r="AV33" s="205">
        <f t="shared" si="11"/>
        <v>16195</v>
      </c>
      <c r="AW33" s="205">
        <f t="shared" si="11"/>
        <v>15395</v>
      </c>
      <c r="AX33" s="13">
        <f t="shared" si="11"/>
        <v>10515</v>
      </c>
      <c r="AY33" s="13">
        <f t="shared" si="11"/>
        <v>11315</v>
      </c>
      <c r="AZ33" s="13">
        <f t="shared" si="11"/>
        <v>10515</v>
      </c>
      <c r="BA33" s="13">
        <f t="shared" si="11"/>
        <v>11315</v>
      </c>
      <c r="BB33" s="13">
        <f t="shared" si="11"/>
        <v>10115</v>
      </c>
      <c r="BC33" s="13">
        <f t="shared" si="11"/>
        <v>10915</v>
      </c>
      <c r="BD33" s="13">
        <f t="shared" si="11"/>
        <v>10115</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 si="12">B13*0.8+35</f>
        <v>13315</v>
      </c>
      <c r="C35" s="13">
        <f t="shared" ref="C35:BD35" si="13">C13*0.8+35</f>
        <v>14035</v>
      </c>
      <c r="D35" s="13">
        <f t="shared" si="13"/>
        <v>16835</v>
      </c>
      <c r="E35" s="13">
        <f t="shared" si="13"/>
        <v>14035</v>
      </c>
      <c r="F35" s="13">
        <f t="shared" si="13"/>
        <v>15635</v>
      </c>
      <c r="G35" s="13">
        <f t="shared" si="13"/>
        <v>16835</v>
      </c>
      <c r="H35" s="13">
        <f t="shared" si="13"/>
        <v>12595</v>
      </c>
      <c r="I35" s="13">
        <f t="shared" si="13"/>
        <v>11395</v>
      </c>
      <c r="J35" s="13">
        <f t="shared" si="13"/>
        <v>10755</v>
      </c>
      <c r="K35" s="13">
        <f t="shared" si="13"/>
        <v>10275</v>
      </c>
      <c r="L35" s="13">
        <f t="shared" si="13"/>
        <v>10115</v>
      </c>
      <c r="M35" s="13">
        <f t="shared" si="13"/>
        <v>10275</v>
      </c>
      <c r="N35" s="13">
        <f t="shared" si="13"/>
        <v>10115</v>
      </c>
      <c r="O35" s="13">
        <f t="shared" si="13"/>
        <v>10115</v>
      </c>
      <c r="P35" s="13">
        <f t="shared" si="13"/>
        <v>10275</v>
      </c>
      <c r="Q35" s="13">
        <f t="shared" si="13"/>
        <v>10435</v>
      </c>
      <c r="R35" s="13">
        <f t="shared" si="13"/>
        <v>10275</v>
      </c>
      <c r="S35" s="13">
        <f t="shared" si="13"/>
        <v>10755</v>
      </c>
      <c r="T35" s="13">
        <f t="shared" si="13"/>
        <v>13315</v>
      </c>
      <c r="U35" s="13">
        <f t="shared" si="13"/>
        <v>12595</v>
      </c>
      <c r="V35" s="13">
        <f t="shared" si="13"/>
        <v>14035</v>
      </c>
      <c r="W35" s="205">
        <f t="shared" si="13"/>
        <v>16835</v>
      </c>
      <c r="X35" s="205">
        <f t="shared" si="13"/>
        <v>26435</v>
      </c>
      <c r="Y35" s="205">
        <f t="shared" si="13"/>
        <v>28035</v>
      </c>
      <c r="Z35" s="205">
        <f t="shared" si="13"/>
        <v>36035</v>
      </c>
      <c r="AA35" s="205">
        <f t="shared" si="13"/>
        <v>36035</v>
      </c>
      <c r="AB35" s="205">
        <f t="shared" si="13"/>
        <v>32435</v>
      </c>
      <c r="AC35" s="205">
        <f t="shared" si="13"/>
        <v>26435</v>
      </c>
      <c r="AD35" s="205">
        <f t="shared" si="13"/>
        <v>24035</v>
      </c>
      <c r="AE35" s="205">
        <f t="shared" si="13"/>
        <v>19235</v>
      </c>
      <c r="AF35" s="205">
        <f t="shared" si="13"/>
        <v>20035</v>
      </c>
      <c r="AG35" s="205">
        <f t="shared" si="13"/>
        <v>19235</v>
      </c>
      <c r="AH35" s="205">
        <f t="shared" si="13"/>
        <v>19235</v>
      </c>
      <c r="AI35" s="205">
        <f t="shared" si="13"/>
        <v>20835</v>
      </c>
      <c r="AJ35" s="205">
        <f t="shared" si="13"/>
        <v>20835</v>
      </c>
      <c r="AK35" s="205">
        <f t="shared" si="13"/>
        <v>22435</v>
      </c>
      <c r="AL35" s="205">
        <f t="shared" si="13"/>
        <v>22435</v>
      </c>
      <c r="AM35" s="205">
        <f t="shared" si="13"/>
        <v>23235</v>
      </c>
      <c r="AN35" s="205">
        <f t="shared" si="13"/>
        <v>23235</v>
      </c>
      <c r="AO35" s="205">
        <f t="shared" si="13"/>
        <v>23235</v>
      </c>
      <c r="AP35" s="205">
        <f t="shared" si="13"/>
        <v>27395</v>
      </c>
      <c r="AQ35" s="205">
        <f t="shared" si="13"/>
        <v>27395</v>
      </c>
      <c r="AR35" s="205">
        <f t="shared" si="13"/>
        <v>27395</v>
      </c>
      <c r="AS35" s="205">
        <f t="shared" si="13"/>
        <v>23235</v>
      </c>
      <c r="AT35" s="205">
        <f t="shared" si="13"/>
        <v>22435</v>
      </c>
      <c r="AU35" s="205">
        <f t="shared" si="13"/>
        <v>19235</v>
      </c>
      <c r="AV35" s="205">
        <f t="shared" si="13"/>
        <v>20835</v>
      </c>
      <c r="AW35" s="205">
        <f t="shared" si="13"/>
        <v>20035</v>
      </c>
      <c r="AX35" s="13">
        <f t="shared" si="13"/>
        <v>12195</v>
      </c>
      <c r="AY35" s="13">
        <f t="shared" si="13"/>
        <v>12995</v>
      </c>
      <c r="AZ35" s="13">
        <f t="shared" si="13"/>
        <v>12195</v>
      </c>
      <c r="BA35" s="13">
        <f t="shared" si="13"/>
        <v>12995</v>
      </c>
      <c r="BB35" s="13">
        <f t="shared" si="13"/>
        <v>11795</v>
      </c>
      <c r="BC35" s="13">
        <f t="shared" si="13"/>
        <v>12595</v>
      </c>
      <c r="BD35" s="13">
        <f t="shared" si="13"/>
        <v>11795</v>
      </c>
    </row>
    <row r="36" spans="1:56" s="10" customFormat="1" ht="12" customHeight="1" x14ac:dyDescent="0.2">
      <c r="A36" s="4">
        <v>2</v>
      </c>
      <c r="B36" s="13">
        <f t="shared" ref="B36" si="14">B14*0.8+35</f>
        <v>14355</v>
      </c>
      <c r="C36" s="13">
        <f t="shared" ref="C36:BD36" si="15">C14*0.8+35</f>
        <v>15075</v>
      </c>
      <c r="D36" s="13">
        <f t="shared" si="15"/>
        <v>17875</v>
      </c>
      <c r="E36" s="13">
        <f t="shared" si="15"/>
        <v>15075</v>
      </c>
      <c r="F36" s="13">
        <f t="shared" si="15"/>
        <v>16675</v>
      </c>
      <c r="G36" s="13">
        <f t="shared" si="15"/>
        <v>17875</v>
      </c>
      <c r="H36" s="13">
        <f t="shared" si="15"/>
        <v>13635</v>
      </c>
      <c r="I36" s="13">
        <f t="shared" si="15"/>
        <v>12435</v>
      </c>
      <c r="J36" s="13">
        <f t="shared" si="15"/>
        <v>11795</v>
      </c>
      <c r="K36" s="13">
        <f t="shared" si="15"/>
        <v>11315</v>
      </c>
      <c r="L36" s="13">
        <f t="shared" si="15"/>
        <v>11155</v>
      </c>
      <c r="M36" s="13">
        <f t="shared" si="15"/>
        <v>11315</v>
      </c>
      <c r="N36" s="13">
        <f t="shared" si="15"/>
        <v>11155</v>
      </c>
      <c r="O36" s="13">
        <f t="shared" si="15"/>
        <v>11155</v>
      </c>
      <c r="P36" s="13">
        <f t="shared" si="15"/>
        <v>11315</v>
      </c>
      <c r="Q36" s="13">
        <f t="shared" si="15"/>
        <v>11475</v>
      </c>
      <c r="R36" s="13">
        <f t="shared" si="15"/>
        <v>11315</v>
      </c>
      <c r="S36" s="13">
        <f t="shared" si="15"/>
        <v>11795</v>
      </c>
      <c r="T36" s="13">
        <f t="shared" si="15"/>
        <v>14355</v>
      </c>
      <c r="U36" s="13">
        <f t="shared" si="15"/>
        <v>13635</v>
      </c>
      <c r="V36" s="13">
        <f t="shared" si="15"/>
        <v>15075</v>
      </c>
      <c r="W36" s="205">
        <f t="shared" si="15"/>
        <v>17875</v>
      </c>
      <c r="X36" s="205">
        <f t="shared" si="15"/>
        <v>27955</v>
      </c>
      <c r="Y36" s="205">
        <f t="shared" si="15"/>
        <v>29555</v>
      </c>
      <c r="Z36" s="205">
        <f t="shared" si="15"/>
        <v>37555</v>
      </c>
      <c r="AA36" s="205">
        <f t="shared" si="15"/>
        <v>37555</v>
      </c>
      <c r="AB36" s="205">
        <f t="shared" si="15"/>
        <v>33955</v>
      </c>
      <c r="AC36" s="205">
        <f t="shared" si="15"/>
        <v>27955</v>
      </c>
      <c r="AD36" s="205">
        <f t="shared" si="15"/>
        <v>25555</v>
      </c>
      <c r="AE36" s="205">
        <f t="shared" si="15"/>
        <v>20595</v>
      </c>
      <c r="AF36" s="205">
        <f t="shared" si="15"/>
        <v>21395</v>
      </c>
      <c r="AG36" s="205">
        <f t="shared" si="15"/>
        <v>20595</v>
      </c>
      <c r="AH36" s="205">
        <f t="shared" si="15"/>
        <v>20595</v>
      </c>
      <c r="AI36" s="205">
        <f t="shared" si="15"/>
        <v>22195</v>
      </c>
      <c r="AJ36" s="205">
        <f t="shared" si="15"/>
        <v>22195</v>
      </c>
      <c r="AK36" s="205">
        <f t="shared" si="15"/>
        <v>23795</v>
      </c>
      <c r="AL36" s="205">
        <f t="shared" si="15"/>
        <v>23795</v>
      </c>
      <c r="AM36" s="205">
        <f t="shared" si="15"/>
        <v>24595</v>
      </c>
      <c r="AN36" s="205">
        <f t="shared" si="15"/>
        <v>24595</v>
      </c>
      <c r="AO36" s="205">
        <f t="shared" si="15"/>
        <v>24595</v>
      </c>
      <c r="AP36" s="205">
        <f t="shared" si="15"/>
        <v>28755</v>
      </c>
      <c r="AQ36" s="205">
        <f t="shared" si="15"/>
        <v>28755</v>
      </c>
      <c r="AR36" s="205">
        <f t="shared" si="15"/>
        <v>28755</v>
      </c>
      <c r="AS36" s="205">
        <f t="shared" si="15"/>
        <v>24595</v>
      </c>
      <c r="AT36" s="205">
        <f t="shared" si="15"/>
        <v>23795</v>
      </c>
      <c r="AU36" s="205">
        <f t="shared" si="15"/>
        <v>20595</v>
      </c>
      <c r="AV36" s="205">
        <f t="shared" si="15"/>
        <v>22195</v>
      </c>
      <c r="AW36" s="205">
        <f t="shared" si="15"/>
        <v>21395</v>
      </c>
      <c r="AX36" s="13">
        <f t="shared" si="15"/>
        <v>13555</v>
      </c>
      <c r="AY36" s="13">
        <f t="shared" si="15"/>
        <v>14355</v>
      </c>
      <c r="AZ36" s="13">
        <f t="shared" si="15"/>
        <v>13555</v>
      </c>
      <c r="BA36" s="13">
        <f t="shared" si="15"/>
        <v>14355</v>
      </c>
      <c r="BB36" s="13">
        <f t="shared" si="15"/>
        <v>13155</v>
      </c>
      <c r="BC36" s="13">
        <f t="shared" si="15"/>
        <v>13955</v>
      </c>
      <c r="BD36" s="13">
        <f t="shared" si="15"/>
        <v>13155</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 si="16">B16*0.8+35</f>
        <v>14915</v>
      </c>
      <c r="C38" s="13">
        <f t="shared" ref="C38:BD38" si="17">C16*0.8+35</f>
        <v>15635</v>
      </c>
      <c r="D38" s="13">
        <f t="shared" si="17"/>
        <v>18435</v>
      </c>
      <c r="E38" s="13">
        <f t="shared" si="17"/>
        <v>15635</v>
      </c>
      <c r="F38" s="13">
        <f t="shared" si="17"/>
        <v>17235</v>
      </c>
      <c r="G38" s="13">
        <f t="shared" si="17"/>
        <v>18435</v>
      </c>
      <c r="H38" s="13">
        <f t="shared" si="17"/>
        <v>14195</v>
      </c>
      <c r="I38" s="13">
        <f t="shared" si="17"/>
        <v>12995</v>
      </c>
      <c r="J38" s="13">
        <f t="shared" si="17"/>
        <v>12355</v>
      </c>
      <c r="K38" s="13">
        <f t="shared" si="17"/>
        <v>11875</v>
      </c>
      <c r="L38" s="13">
        <f t="shared" si="17"/>
        <v>11715</v>
      </c>
      <c r="M38" s="13">
        <f t="shared" si="17"/>
        <v>11875</v>
      </c>
      <c r="N38" s="13">
        <f t="shared" si="17"/>
        <v>11715</v>
      </c>
      <c r="O38" s="13">
        <f t="shared" si="17"/>
        <v>11715</v>
      </c>
      <c r="P38" s="13">
        <f t="shared" si="17"/>
        <v>11875</v>
      </c>
      <c r="Q38" s="13">
        <f t="shared" si="17"/>
        <v>12035</v>
      </c>
      <c r="R38" s="13">
        <f t="shared" si="17"/>
        <v>11875</v>
      </c>
      <c r="S38" s="13">
        <f t="shared" si="17"/>
        <v>12355</v>
      </c>
      <c r="T38" s="13">
        <f t="shared" si="17"/>
        <v>14915</v>
      </c>
      <c r="U38" s="13">
        <f t="shared" si="17"/>
        <v>14195</v>
      </c>
      <c r="V38" s="13">
        <f t="shared" si="17"/>
        <v>15635</v>
      </c>
      <c r="W38" s="205">
        <f t="shared" si="17"/>
        <v>18435</v>
      </c>
      <c r="X38" s="205">
        <f t="shared" si="17"/>
        <v>30435</v>
      </c>
      <c r="Y38" s="205">
        <f t="shared" si="17"/>
        <v>32035</v>
      </c>
      <c r="Z38" s="205">
        <f t="shared" si="17"/>
        <v>40035</v>
      </c>
      <c r="AA38" s="205">
        <f t="shared" si="17"/>
        <v>40035</v>
      </c>
      <c r="AB38" s="205">
        <f t="shared" si="17"/>
        <v>36435</v>
      </c>
      <c r="AC38" s="205">
        <f t="shared" si="17"/>
        <v>30435</v>
      </c>
      <c r="AD38" s="205">
        <f t="shared" si="17"/>
        <v>28035</v>
      </c>
      <c r="AE38" s="205">
        <f t="shared" si="17"/>
        <v>23235</v>
      </c>
      <c r="AF38" s="205">
        <f t="shared" si="17"/>
        <v>24035</v>
      </c>
      <c r="AG38" s="205">
        <f t="shared" si="17"/>
        <v>23235</v>
      </c>
      <c r="AH38" s="205">
        <f t="shared" si="17"/>
        <v>23235</v>
      </c>
      <c r="AI38" s="205">
        <f t="shared" si="17"/>
        <v>24835</v>
      </c>
      <c r="AJ38" s="205">
        <f t="shared" si="17"/>
        <v>24835</v>
      </c>
      <c r="AK38" s="205">
        <f t="shared" si="17"/>
        <v>26435</v>
      </c>
      <c r="AL38" s="205">
        <f t="shared" si="17"/>
        <v>26435</v>
      </c>
      <c r="AM38" s="205">
        <f t="shared" si="17"/>
        <v>27235</v>
      </c>
      <c r="AN38" s="205">
        <f t="shared" si="17"/>
        <v>27235</v>
      </c>
      <c r="AO38" s="205">
        <f t="shared" si="17"/>
        <v>27235</v>
      </c>
      <c r="AP38" s="205">
        <f t="shared" si="17"/>
        <v>31395</v>
      </c>
      <c r="AQ38" s="205">
        <f t="shared" si="17"/>
        <v>31395</v>
      </c>
      <c r="AR38" s="205">
        <f t="shared" si="17"/>
        <v>31395</v>
      </c>
      <c r="AS38" s="205">
        <f t="shared" si="17"/>
        <v>27235</v>
      </c>
      <c r="AT38" s="205">
        <f t="shared" si="17"/>
        <v>26435</v>
      </c>
      <c r="AU38" s="205">
        <f t="shared" si="17"/>
        <v>23235</v>
      </c>
      <c r="AV38" s="205">
        <f t="shared" si="17"/>
        <v>24835</v>
      </c>
      <c r="AW38" s="205">
        <f t="shared" si="17"/>
        <v>24035</v>
      </c>
      <c r="AX38" s="13">
        <f t="shared" si="17"/>
        <v>14595</v>
      </c>
      <c r="AY38" s="13">
        <f t="shared" si="17"/>
        <v>15395</v>
      </c>
      <c r="AZ38" s="13">
        <f t="shared" si="17"/>
        <v>14595</v>
      </c>
      <c r="BA38" s="13">
        <f t="shared" si="17"/>
        <v>15395</v>
      </c>
      <c r="BB38" s="13">
        <f t="shared" si="17"/>
        <v>14195</v>
      </c>
      <c r="BC38" s="13">
        <f t="shared" si="17"/>
        <v>14995</v>
      </c>
      <c r="BD38" s="13">
        <f t="shared" si="17"/>
        <v>14195</v>
      </c>
    </row>
    <row r="39" spans="1:56" s="10" customFormat="1" ht="12" customHeight="1" x14ac:dyDescent="0.2">
      <c r="A39" s="278">
        <v>2</v>
      </c>
      <c r="B39" s="13">
        <f t="shared" ref="B39" si="18">B17*0.8+35</f>
        <v>15955</v>
      </c>
      <c r="C39" s="13">
        <f t="shared" ref="C39:BD39" si="19">C17*0.8+35</f>
        <v>16675</v>
      </c>
      <c r="D39" s="13">
        <f t="shared" si="19"/>
        <v>19475</v>
      </c>
      <c r="E39" s="13">
        <f t="shared" si="19"/>
        <v>16675</v>
      </c>
      <c r="F39" s="13">
        <f t="shared" si="19"/>
        <v>18275</v>
      </c>
      <c r="G39" s="13">
        <f t="shared" si="19"/>
        <v>19475</v>
      </c>
      <c r="H39" s="13">
        <f t="shared" si="19"/>
        <v>15235</v>
      </c>
      <c r="I39" s="13">
        <f t="shared" si="19"/>
        <v>14035</v>
      </c>
      <c r="J39" s="13">
        <f t="shared" si="19"/>
        <v>13395</v>
      </c>
      <c r="K39" s="13">
        <f t="shared" si="19"/>
        <v>12915</v>
      </c>
      <c r="L39" s="13">
        <f t="shared" si="19"/>
        <v>12755</v>
      </c>
      <c r="M39" s="13">
        <f t="shared" si="19"/>
        <v>12915</v>
      </c>
      <c r="N39" s="13">
        <f t="shared" si="19"/>
        <v>12755</v>
      </c>
      <c r="O39" s="13">
        <f t="shared" si="19"/>
        <v>12755</v>
      </c>
      <c r="P39" s="13">
        <f t="shared" si="19"/>
        <v>12915</v>
      </c>
      <c r="Q39" s="13">
        <f t="shared" si="19"/>
        <v>13075</v>
      </c>
      <c r="R39" s="13">
        <f t="shared" si="19"/>
        <v>12915</v>
      </c>
      <c r="S39" s="13">
        <f t="shared" si="19"/>
        <v>13395</v>
      </c>
      <c r="T39" s="13">
        <f t="shared" si="19"/>
        <v>15955</v>
      </c>
      <c r="U39" s="13">
        <f t="shared" si="19"/>
        <v>15235</v>
      </c>
      <c r="V39" s="13">
        <f t="shared" si="19"/>
        <v>16675</v>
      </c>
      <c r="W39" s="205">
        <f t="shared" si="19"/>
        <v>19475</v>
      </c>
      <c r="X39" s="205">
        <f t="shared" si="19"/>
        <v>31955</v>
      </c>
      <c r="Y39" s="205">
        <f t="shared" si="19"/>
        <v>33555</v>
      </c>
      <c r="Z39" s="205">
        <f t="shared" si="19"/>
        <v>41555</v>
      </c>
      <c r="AA39" s="205">
        <f t="shared" si="19"/>
        <v>41555</v>
      </c>
      <c r="AB39" s="205">
        <f t="shared" si="19"/>
        <v>37955</v>
      </c>
      <c r="AC39" s="205">
        <f t="shared" si="19"/>
        <v>31955</v>
      </c>
      <c r="AD39" s="205">
        <f t="shared" si="19"/>
        <v>29555</v>
      </c>
      <c r="AE39" s="205">
        <f t="shared" si="19"/>
        <v>24595</v>
      </c>
      <c r="AF39" s="205">
        <f t="shared" si="19"/>
        <v>25395</v>
      </c>
      <c r="AG39" s="205">
        <f t="shared" si="19"/>
        <v>24595</v>
      </c>
      <c r="AH39" s="205">
        <f t="shared" si="19"/>
        <v>24595</v>
      </c>
      <c r="AI39" s="205">
        <f t="shared" si="19"/>
        <v>26195</v>
      </c>
      <c r="AJ39" s="205">
        <f t="shared" si="19"/>
        <v>26195</v>
      </c>
      <c r="AK39" s="205">
        <f t="shared" si="19"/>
        <v>27795</v>
      </c>
      <c r="AL39" s="205">
        <f t="shared" si="19"/>
        <v>27795</v>
      </c>
      <c r="AM39" s="205">
        <f t="shared" si="19"/>
        <v>28595</v>
      </c>
      <c r="AN39" s="205">
        <f t="shared" si="19"/>
        <v>28595</v>
      </c>
      <c r="AO39" s="205">
        <f t="shared" si="19"/>
        <v>28595</v>
      </c>
      <c r="AP39" s="205">
        <f t="shared" si="19"/>
        <v>32755</v>
      </c>
      <c r="AQ39" s="205">
        <f t="shared" si="19"/>
        <v>32755</v>
      </c>
      <c r="AR39" s="205">
        <f t="shared" si="19"/>
        <v>32755</v>
      </c>
      <c r="AS39" s="205">
        <f t="shared" si="19"/>
        <v>28595</v>
      </c>
      <c r="AT39" s="205">
        <f t="shared" si="19"/>
        <v>27795</v>
      </c>
      <c r="AU39" s="205">
        <f t="shared" si="19"/>
        <v>24595</v>
      </c>
      <c r="AV39" s="205">
        <f t="shared" si="19"/>
        <v>26195</v>
      </c>
      <c r="AW39" s="205">
        <f t="shared" si="19"/>
        <v>25395</v>
      </c>
      <c r="AX39" s="13">
        <f t="shared" si="19"/>
        <v>15955</v>
      </c>
      <c r="AY39" s="13">
        <f t="shared" si="19"/>
        <v>16755</v>
      </c>
      <c r="AZ39" s="13">
        <f t="shared" si="19"/>
        <v>15955</v>
      </c>
      <c r="BA39" s="13">
        <f t="shared" si="19"/>
        <v>16755</v>
      </c>
      <c r="BB39" s="13">
        <f t="shared" si="19"/>
        <v>15555</v>
      </c>
      <c r="BC39" s="13">
        <f t="shared" si="19"/>
        <v>16355</v>
      </c>
      <c r="BD39" s="13">
        <f t="shared" si="19"/>
        <v>15555</v>
      </c>
    </row>
    <row r="40" spans="1:56"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 si="20">B19*0.8+35</f>
        <v>20115</v>
      </c>
      <c r="C41" s="13">
        <f t="shared" ref="C41:BD41" si="21">C19*0.8+35</f>
        <v>20835</v>
      </c>
      <c r="D41" s="13">
        <f t="shared" si="21"/>
        <v>23635</v>
      </c>
      <c r="E41" s="13">
        <f t="shared" si="21"/>
        <v>20835</v>
      </c>
      <c r="F41" s="13">
        <f t="shared" si="21"/>
        <v>22435</v>
      </c>
      <c r="G41" s="13">
        <f t="shared" si="21"/>
        <v>23635</v>
      </c>
      <c r="H41" s="13">
        <f t="shared" si="21"/>
        <v>19395</v>
      </c>
      <c r="I41" s="13">
        <f t="shared" si="21"/>
        <v>18195</v>
      </c>
      <c r="J41" s="13">
        <f t="shared" si="21"/>
        <v>17555</v>
      </c>
      <c r="K41" s="13">
        <f t="shared" si="21"/>
        <v>17075</v>
      </c>
      <c r="L41" s="13">
        <f t="shared" si="21"/>
        <v>16915</v>
      </c>
      <c r="M41" s="13">
        <f t="shared" si="21"/>
        <v>17075</v>
      </c>
      <c r="N41" s="13">
        <f t="shared" si="21"/>
        <v>16915</v>
      </c>
      <c r="O41" s="13">
        <f t="shared" si="21"/>
        <v>16915</v>
      </c>
      <c r="P41" s="13">
        <f t="shared" si="21"/>
        <v>17075</v>
      </c>
      <c r="Q41" s="13">
        <f t="shared" si="21"/>
        <v>17235</v>
      </c>
      <c r="R41" s="13">
        <f t="shared" si="21"/>
        <v>17075</v>
      </c>
      <c r="S41" s="13">
        <f t="shared" si="21"/>
        <v>17555</v>
      </c>
      <c r="T41" s="13">
        <f t="shared" si="21"/>
        <v>20115</v>
      </c>
      <c r="U41" s="13">
        <f t="shared" si="21"/>
        <v>19395</v>
      </c>
      <c r="V41" s="13">
        <f t="shared" si="21"/>
        <v>20835</v>
      </c>
      <c r="W41" s="205">
        <f t="shared" si="21"/>
        <v>23635</v>
      </c>
      <c r="X41" s="205">
        <f t="shared" si="21"/>
        <v>32835</v>
      </c>
      <c r="Y41" s="205">
        <f t="shared" si="21"/>
        <v>34435</v>
      </c>
      <c r="Z41" s="205">
        <f t="shared" si="21"/>
        <v>42435</v>
      </c>
      <c r="AA41" s="205">
        <f t="shared" si="21"/>
        <v>42435</v>
      </c>
      <c r="AB41" s="205">
        <f t="shared" si="21"/>
        <v>38835</v>
      </c>
      <c r="AC41" s="205">
        <f t="shared" si="21"/>
        <v>32835</v>
      </c>
      <c r="AD41" s="205">
        <f t="shared" si="21"/>
        <v>30435</v>
      </c>
      <c r="AE41" s="205">
        <f t="shared" si="21"/>
        <v>25635</v>
      </c>
      <c r="AF41" s="205">
        <f t="shared" si="21"/>
        <v>26435</v>
      </c>
      <c r="AG41" s="205">
        <f t="shared" si="21"/>
        <v>25635</v>
      </c>
      <c r="AH41" s="205">
        <f t="shared" si="21"/>
        <v>25635</v>
      </c>
      <c r="AI41" s="205">
        <f t="shared" si="21"/>
        <v>27235</v>
      </c>
      <c r="AJ41" s="205">
        <f t="shared" si="21"/>
        <v>27235</v>
      </c>
      <c r="AK41" s="205">
        <f t="shared" si="21"/>
        <v>28835</v>
      </c>
      <c r="AL41" s="205">
        <f t="shared" si="21"/>
        <v>28835</v>
      </c>
      <c r="AM41" s="205">
        <f t="shared" si="21"/>
        <v>29635</v>
      </c>
      <c r="AN41" s="205">
        <f t="shared" si="21"/>
        <v>29635</v>
      </c>
      <c r="AO41" s="205">
        <f t="shared" si="21"/>
        <v>29635</v>
      </c>
      <c r="AP41" s="205">
        <f t="shared" si="21"/>
        <v>33795</v>
      </c>
      <c r="AQ41" s="205">
        <f t="shared" si="21"/>
        <v>33795</v>
      </c>
      <c r="AR41" s="205">
        <f t="shared" si="21"/>
        <v>33795</v>
      </c>
      <c r="AS41" s="205">
        <f t="shared" si="21"/>
        <v>29635</v>
      </c>
      <c r="AT41" s="205">
        <f t="shared" si="21"/>
        <v>28835</v>
      </c>
      <c r="AU41" s="205">
        <f t="shared" si="21"/>
        <v>25635</v>
      </c>
      <c r="AV41" s="205">
        <f t="shared" si="21"/>
        <v>27235</v>
      </c>
      <c r="AW41" s="205">
        <f t="shared" si="21"/>
        <v>26435</v>
      </c>
      <c r="AX41" s="13">
        <f t="shared" si="21"/>
        <v>19795</v>
      </c>
      <c r="AY41" s="13">
        <f t="shared" si="21"/>
        <v>20595</v>
      </c>
      <c r="AZ41" s="13">
        <f t="shared" si="21"/>
        <v>19795</v>
      </c>
      <c r="BA41" s="13">
        <f t="shared" si="21"/>
        <v>20595</v>
      </c>
      <c r="BB41" s="13">
        <f t="shared" si="21"/>
        <v>19395</v>
      </c>
      <c r="BC41" s="13">
        <f t="shared" si="21"/>
        <v>20195</v>
      </c>
      <c r="BD41" s="13">
        <f t="shared" si="21"/>
        <v>19395</v>
      </c>
    </row>
    <row r="42" spans="1:56" s="10" customFormat="1" ht="12" customHeight="1" x14ac:dyDescent="0.2">
      <c r="A42" s="281">
        <v>2</v>
      </c>
      <c r="B42" s="13">
        <f t="shared" ref="B42" si="22">B20*0.8+35</f>
        <v>21155</v>
      </c>
      <c r="C42" s="13">
        <f t="shared" ref="C42:BD42" si="23">C20*0.8+35</f>
        <v>21875</v>
      </c>
      <c r="D42" s="13">
        <f t="shared" si="23"/>
        <v>24675</v>
      </c>
      <c r="E42" s="13">
        <f t="shared" si="23"/>
        <v>21875</v>
      </c>
      <c r="F42" s="13">
        <f t="shared" si="23"/>
        <v>23475</v>
      </c>
      <c r="G42" s="13">
        <f t="shared" si="23"/>
        <v>24675</v>
      </c>
      <c r="H42" s="13">
        <f t="shared" si="23"/>
        <v>20435</v>
      </c>
      <c r="I42" s="13">
        <f t="shared" si="23"/>
        <v>19235</v>
      </c>
      <c r="J42" s="13">
        <f t="shared" si="23"/>
        <v>18595</v>
      </c>
      <c r="K42" s="13">
        <f t="shared" si="23"/>
        <v>18115</v>
      </c>
      <c r="L42" s="13">
        <f t="shared" si="23"/>
        <v>17955</v>
      </c>
      <c r="M42" s="13">
        <f t="shared" si="23"/>
        <v>18115</v>
      </c>
      <c r="N42" s="13">
        <f t="shared" si="23"/>
        <v>17955</v>
      </c>
      <c r="O42" s="13">
        <f t="shared" si="23"/>
        <v>17955</v>
      </c>
      <c r="P42" s="13">
        <f t="shared" si="23"/>
        <v>18115</v>
      </c>
      <c r="Q42" s="13">
        <f t="shared" si="23"/>
        <v>18275</v>
      </c>
      <c r="R42" s="13">
        <f t="shared" si="23"/>
        <v>18115</v>
      </c>
      <c r="S42" s="13">
        <f t="shared" si="23"/>
        <v>18595</v>
      </c>
      <c r="T42" s="13">
        <f t="shared" si="23"/>
        <v>21155</v>
      </c>
      <c r="U42" s="13">
        <f t="shared" si="23"/>
        <v>20435</v>
      </c>
      <c r="V42" s="13">
        <f t="shared" si="23"/>
        <v>21875</v>
      </c>
      <c r="W42" s="205">
        <f t="shared" si="23"/>
        <v>24675</v>
      </c>
      <c r="X42" s="205">
        <f t="shared" si="23"/>
        <v>34355</v>
      </c>
      <c r="Y42" s="205">
        <f t="shared" si="23"/>
        <v>35955</v>
      </c>
      <c r="Z42" s="205">
        <f t="shared" si="23"/>
        <v>43955</v>
      </c>
      <c r="AA42" s="205">
        <f t="shared" si="23"/>
        <v>43955</v>
      </c>
      <c r="AB42" s="205">
        <f t="shared" si="23"/>
        <v>40355</v>
      </c>
      <c r="AC42" s="205">
        <f t="shared" si="23"/>
        <v>34355</v>
      </c>
      <c r="AD42" s="205">
        <f t="shared" si="23"/>
        <v>31955</v>
      </c>
      <c r="AE42" s="205">
        <f t="shared" si="23"/>
        <v>26995</v>
      </c>
      <c r="AF42" s="205">
        <f t="shared" si="23"/>
        <v>27795</v>
      </c>
      <c r="AG42" s="205">
        <f t="shared" si="23"/>
        <v>26995</v>
      </c>
      <c r="AH42" s="205">
        <f t="shared" si="23"/>
        <v>26995</v>
      </c>
      <c r="AI42" s="205">
        <f t="shared" si="23"/>
        <v>28595</v>
      </c>
      <c r="AJ42" s="205">
        <f t="shared" si="23"/>
        <v>28595</v>
      </c>
      <c r="AK42" s="205">
        <f t="shared" si="23"/>
        <v>30195</v>
      </c>
      <c r="AL42" s="205">
        <f t="shared" si="23"/>
        <v>30195</v>
      </c>
      <c r="AM42" s="205">
        <f t="shared" si="23"/>
        <v>30995</v>
      </c>
      <c r="AN42" s="205">
        <f t="shared" si="23"/>
        <v>30995</v>
      </c>
      <c r="AO42" s="205">
        <f t="shared" si="23"/>
        <v>30995</v>
      </c>
      <c r="AP42" s="205">
        <f t="shared" si="23"/>
        <v>35155</v>
      </c>
      <c r="AQ42" s="205">
        <f t="shared" si="23"/>
        <v>35155</v>
      </c>
      <c r="AR42" s="205">
        <f t="shared" si="23"/>
        <v>35155</v>
      </c>
      <c r="AS42" s="205">
        <f t="shared" si="23"/>
        <v>30995</v>
      </c>
      <c r="AT42" s="205">
        <f t="shared" si="23"/>
        <v>30195</v>
      </c>
      <c r="AU42" s="205">
        <f t="shared" si="23"/>
        <v>26995</v>
      </c>
      <c r="AV42" s="205">
        <f t="shared" si="23"/>
        <v>28595</v>
      </c>
      <c r="AW42" s="205">
        <f t="shared" si="23"/>
        <v>27795</v>
      </c>
      <c r="AX42" s="13">
        <f t="shared" si="23"/>
        <v>21155</v>
      </c>
      <c r="AY42" s="13">
        <f t="shared" si="23"/>
        <v>21955</v>
      </c>
      <c r="AZ42" s="13">
        <f t="shared" si="23"/>
        <v>21155</v>
      </c>
      <c r="BA42" s="13">
        <f t="shared" si="23"/>
        <v>21955</v>
      </c>
      <c r="BB42" s="13">
        <f t="shared" si="23"/>
        <v>20755</v>
      </c>
      <c r="BC42" s="13">
        <f t="shared" si="23"/>
        <v>21555</v>
      </c>
      <c r="BD42" s="13">
        <f t="shared" si="23"/>
        <v>20755</v>
      </c>
    </row>
    <row r="43" spans="1:56" s="10" customFormat="1" ht="12" customHeight="1" x14ac:dyDescent="0.2">
      <c r="A43" s="278">
        <v>3</v>
      </c>
      <c r="B43" s="13">
        <f t="shared" ref="B43" si="24">B21*0.8+35</f>
        <v>22195</v>
      </c>
      <c r="C43" s="13">
        <f t="shared" ref="C43:BD43" si="25">C21*0.8+35</f>
        <v>22915</v>
      </c>
      <c r="D43" s="13">
        <f t="shared" si="25"/>
        <v>25715</v>
      </c>
      <c r="E43" s="13">
        <f t="shared" si="25"/>
        <v>22915</v>
      </c>
      <c r="F43" s="13">
        <f t="shared" si="25"/>
        <v>24515</v>
      </c>
      <c r="G43" s="13">
        <f t="shared" si="25"/>
        <v>25715</v>
      </c>
      <c r="H43" s="13">
        <f t="shared" si="25"/>
        <v>21475</v>
      </c>
      <c r="I43" s="13">
        <f t="shared" si="25"/>
        <v>20275</v>
      </c>
      <c r="J43" s="13">
        <f t="shared" si="25"/>
        <v>19635</v>
      </c>
      <c r="K43" s="13">
        <f t="shared" si="25"/>
        <v>19155</v>
      </c>
      <c r="L43" s="13">
        <f t="shared" si="25"/>
        <v>18995</v>
      </c>
      <c r="M43" s="13">
        <f t="shared" si="25"/>
        <v>19155</v>
      </c>
      <c r="N43" s="13">
        <f t="shared" si="25"/>
        <v>18995</v>
      </c>
      <c r="O43" s="13">
        <f t="shared" si="25"/>
        <v>18995</v>
      </c>
      <c r="P43" s="13">
        <f t="shared" si="25"/>
        <v>19155</v>
      </c>
      <c r="Q43" s="13">
        <f t="shared" si="25"/>
        <v>19315</v>
      </c>
      <c r="R43" s="13">
        <f t="shared" si="25"/>
        <v>19155</v>
      </c>
      <c r="S43" s="13">
        <f t="shared" si="25"/>
        <v>19635</v>
      </c>
      <c r="T43" s="13">
        <f t="shared" si="25"/>
        <v>22195</v>
      </c>
      <c r="U43" s="13">
        <f t="shared" si="25"/>
        <v>21475</v>
      </c>
      <c r="V43" s="13">
        <f t="shared" si="25"/>
        <v>22915</v>
      </c>
      <c r="W43" s="205">
        <f t="shared" si="25"/>
        <v>25715</v>
      </c>
      <c r="X43" s="205">
        <f t="shared" si="25"/>
        <v>35875</v>
      </c>
      <c r="Y43" s="205">
        <f t="shared" si="25"/>
        <v>37475</v>
      </c>
      <c r="Z43" s="205">
        <f t="shared" si="25"/>
        <v>45475</v>
      </c>
      <c r="AA43" s="205">
        <f t="shared" si="25"/>
        <v>45475</v>
      </c>
      <c r="AB43" s="205">
        <f t="shared" si="25"/>
        <v>41875</v>
      </c>
      <c r="AC43" s="205">
        <f t="shared" si="25"/>
        <v>35875</v>
      </c>
      <c r="AD43" s="205">
        <f t="shared" si="25"/>
        <v>33475</v>
      </c>
      <c r="AE43" s="205">
        <f t="shared" si="25"/>
        <v>28355</v>
      </c>
      <c r="AF43" s="205">
        <f t="shared" si="25"/>
        <v>29155</v>
      </c>
      <c r="AG43" s="205">
        <f t="shared" si="25"/>
        <v>28355</v>
      </c>
      <c r="AH43" s="205">
        <f t="shared" si="25"/>
        <v>28355</v>
      </c>
      <c r="AI43" s="205">
        <f t="shared" si="25"/>
        <v>29955</v>
      </c>
      <c r="AJ43" s="205">
        <f t="shared" si="25"/>
        <v>29955</v>
      </c>
      <c r="AK43" s="205">
        <f t="shared" si="25"/>
        <v>31555</v>
      </c>
      <c r="AL43" s="205">
        <f t="shared" si="25"/>
        <v>31555</v>
      </c>
      <c r="AM43" s="205">
        <f t="shared" si="25"/>
        <v>32355</v>
      </c>
      <c r="AN43" s="205">
        <f t="shared" si="25"/>
        <v>32355</v>
      </c>
      <c r="AO43" s="205">
        <f t="shared" si="25"/>
        <v>32355</v>
      </c>
      <c r="AP43" s="205">
        <f t="shared" si="25"/>
        <v>36515</v>
      </c>
      <c r="AQ43" s="205">
        <f t="shared" si="25"/>
        <v>36515</v>
      </c>
      <c r="AR43" s="205">
        <f t="shared" si="25"/>
        <v>36515</v>
      </c>
      <c r="AS43" s="205">
        <f t="shared" si="25"/>
        <v>32355</v>
      </c>
      <c r="AT43" s="205">
        <f t="shared" si="25"/>
        <v>31555</v>
      </c>
      <c r="AU43" s="205">
        <f t="shared" si="25"/>
        <v>28355</v>
      </c>
      <c r="AV43" s="205">
        <f t="shared" si="25"/>
        <v>29955</v>
      </c>
      <c r="AW43" s="205">
        <f t="shared" si="25"/>
        <v>29155</v>
      </c>
      <c r="AX43" s="13">
        <f t="shared" si="25"/>
        <v>22515</v>
      </c>
      <c r="AY43" s="13">
        <f t="shared" si="25"/>
        <v>23315</v>
      </c>
      <c r="AZ43" s="13">
        <f t="shared" si="25"/>
        <v>22515</v>
      </c>
      <c r="BA43" s="13">
        <f t="shared" si="25"/>
        <v>23315</v>
      </c>
      <c r="BB43" s="13">
        <f t="shared" si="25"/>
        <v>22115</v>
      </c>
      <c r="BC43" s="13">
        <f t="shared" si="25"/>
        <v>22915</v>
      </c>
      <c r="BD43" s="13">
        <f t="shared" si="25"/>
        <v>22115</v>
      </c>
    </row>
    <row r="44" spans="1:56" s="10" customFormat="1" ht="12" customHeight="1" x14ac:dyDescent="0.2">
      <c r="A44" s="278">
        <v>4</v>
      </c>
      <c r="B44" s="13">
        <f t="shared" ref="B44" si="26">B22*0.8+35</f>
        <v>23235</v>
      </c>
      <c r="C44" s="13">
        <f t="shared" ref="C44:BD44" si="27">C22*0.8+35</f>
        <v>23955</v>
      </c>
      <c r="D44" s="13">
        <f t="shared" si="27"/>
        <v>26755</v>
      </c>
      <c r="E44" s="13">
        <f t="shared" si="27"/>
        <v>23955</v>
      </c>
      <c r="F44" s="13">
        <f t="shared" si="27"/>
        <v>25555</v>
      </c>
      <c r="G44" s="13">
        <f t="shared" si="27"/>
        <v>26755</v>
      </c>
      <c r="H44" s="13">
        <f t="shared" si="27"/>
        <v>22515</v>
      </c>
      <c r="I44" s="13">
        <f t="shared" si="27"/>
        <v>21315</v>
      </c>
      <c r="J44" s="13">
        <f t="shared" si="27"/>
        <v>20675</v>
      </c>
      <c r="K44" s="13">
        <f t="shared" si="27"/>
        <v>20195</v>
      </c>
      <c r="L44" s="13">
        <f t="shared" si="27"/>
        <v>20035</v>
      </c>
      <c r="M44" s="13">
        <f t="shared" si="27"/>
        <v>20195</v>
      </c>
      <c r="N44" s="13">
        <f t="shared" si="27"/>
        <v>20035</v>
      </c>
      <c r="O44" s="13">
        <f t="shared" si="27"/>
        <v>20035</v>
      </c>
      <c r="P44" s="13">
        <f t="shared" si="27"/>
        <v>20195</v>
      </c>
      <c r="Q44" s="13">
        <f t="shared" si="27"/>
        <v>20355</v>
      </c>
      <c r="R44" s="13">
        <f t="shared" si="27"/>
        <v>20195</v>
      </c>
      <c r="S44" s="13">
        <f t="shared" si="27"/>
        <v>20675</v>
      </c>
      <c r="T44" s="13">
        <f t="shared" si="27"/>
        <v>23235</v>
      </c>
      <c r="U44" s="13">
        <f t="shared" si="27"/>
        <v>22515</v>
      </c>
      <c r="V44" s="13">
        <f t="shared" si="27"/>
        <v>23955</v>
      </c>
      <c r="W44" s="205">
        <f t="shared" si="27"/>
        <v>26755</v>
      </c>
      <c r="X44" s="205">
        <f t="shared" si="27"/>
        <v>37395</v>
      </c>
      <c r="Y44" s="205">
        <f t="shared" si="27"/>
        <v>38995</v>
      </c>
      <c r="Z44" s="205">
        <f t="shared" si="27"/>
        <v>46995</v>
      </c>
      <c r="AA44" s="205">
        <f t="shared" si="27"/>
        <v>46995</v>
      </c>
      <c r="AB44" s="205">
        <f t="shared" si="27"/>
        <v>43395</v>
      </c>
      <c r="AC44" s="205">
        <f t="shared" si="27"/>
        <v>37395</v>
      </c>
      <c r="AD44" s="205">
        <f t="shared" si="27"/>
        <v>34995</v>
      </c>
      <c r="AE44" s="205">
        <f t="shared" si="27"/>
        <v>29715</v>
      </c>
      <c r="AF44" s="205">
        <f t="shared" si="27"/>
        <v>30515</v>
      </c>
      <c r="AG44" s="205">
        <f t="shared" si="27"/>
        <v>29715</v>
      </c>
      <c r="AH44" s="205">
        <f t="shared" si="27"/>
        <v>29715</v>
      </c>
      <c r="AI44" s="205">
        <f t="shared" si="27"/>
        <v>31315</v>
      </c>
      <c r="AJ44" s="205">
        <f t="shared" si="27"/>
        <v>31315</v>
      </c>
      <c r="AK44" s="205">
        <f t="shared" si="27"/>
        <v>32915</v>
      </c>
      <c r="AL44" s="205">
        <f t="shared" si="27"/>
        <v>32915</v>
      </c>
      <c r="AM44" s="205">
        <f t="shared" si="27"/>
        <v>33715</v>
      </c>
      <c r="AN44" s="205">
        <f t="shared" si="27"/>
        <v>33715</v>
      </c>
      <c r="AO44" s="205">
        <f t="shared" si="27"/>
        <v>33715</v>
      </c>
      <c r="AP44" s="205">
        <f t="shared" si="27"/>
        <v>37875</v>
      </c>
      <c r="AQ44" s="205">
        <f t="shared" si="27"/>
        <v>37875</v>
      </c>
      <c r="AR44" s="205">
        <f t="shared" si="27"/>
        <v>37875</v>
      </c>
      <c r="AS44" s="205">
        <f t="shared" si="27"/>
        <v>33715</v>
      </c>
      <c r="AT44" s="205">
        <f t="shared" si="27"/>
        <v>32915</v>
      </c>
      <c r="AU44" s="205">
        <f t="shared" si="27"/>
        <v>29715</v>
      </c>
      <c r="AV44" s="205">
        <f t="shared" si="27"/>
        <v>31315</v>
      </c>
      <c r="AW44" s="205">
        <f t="shared" si="27"/>
        <v>30515</v>
      </c>
      <c r="AX44" s="13">
        <f t="shared" si="27"/>
        <v>23875</v>
      </c>
      <c r="AY44" s="13">
        <f t="shared" si="27"/>
        <v>24675</v>
      </c>
      <c r="AZ44" s="13">
        <f t="shared" si="27"/>
        <v>23875</v>
      </c>
      <c r="BA44" s="13">
        <f t="shared" si="27"/>
        <v>24675</v>
      </c>
      <c r="BB44" s="13">
        <f t="shared" si="27"/>
        <v>23475</v>
      </c>
      <c r="BC44" s="13">
        <f t="shared" si="27"/>
        <v>24275</v>
      </c>
      <c r="BD44" s="13">
        <f t="shared" si="27"/>
        <v>23475</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5" t="s">
        <v>423</v>
      </c>
    </row>
    <row r="58" spans="1:1" s="53" customFormat="1" ht="13.5" thickBot="1" x14ac:dyDescent="0.25">
      <c r="A58" s="2"/>
    </row>
    <row r="59" spans="1:1" s="53" customFormat="1" ht="12.75" thickBot="1" x14ac:dyDescent="0.25">
      <c r="A59" s="217" t="s">
        <v>261</v>
      </c>
    </row>
    <row r="60" spans="1:1" s="53" customFormat="1" ht="12.75" thickBot="1" x14ac:dyDescent="0.25">
      <c r="A60" s="256" t="s">
        <v>424</v>
      </c>
    </row>
    <row r="61" spans="1:1" s="53" customFormat="1" ht="12" x14ac:dyDescent="0.2">
      <c r="A61" s="257" t="s">
        <v>425</v>
      </c>
    </row>
  </sheetData>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topLeftCell="A4" zoomScaleNormal="100" workbookViewId="0">
      <selection activeCell="Z32" activeCellId="1" sqref="A26:A29 Z32"/>
    </sheetView>
  </sheetViews>
  <sheetFormatPr defaultColWidth="9.140625" defaultRowHeight="15" x14ac:dyDescent="0.25"/>
  <cols>
    <col min="1" max="1" width="70.5703125" style="2" customWidth="1"/>
    <col min="2" max="7" width="10.42578125" style="1" bestFit="1" customWidth="1"/>
    <col min="8" max="11" width="9.140625" style="1"/>
    <col min="12" max="14" width="10.42578125" style="1" bestFit="1" customWidth="1"/>
    <col min="15" max="15" width="9.42578125" style="1" bestFit="1" customWidth="1"/>
    <col min="16" max="16" width="9.140625" style="1"/>
    <col min="17" max="26" width="10.42578125" style="1" bestFit="1" customWidth="1"/>
    <col min="27"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95">
        <f>'C завтраками| Bed and breakfast'!B4</f>
        <v>45588</v>
      </c>
      <c r="C4" s="195">
        <f>'C завтраками| Bed and breakfast'!C4</f>
        <v>45589</v>
      </c>
      <c r="D4" s="195">
        <f>'C завтраками| Bed and breakfast'!D4</f>
        <v>45591</v>
      </c>
      <c r="E4" s="195">
        <f>'C завтраками| Bed and breakfast'!E4</f>
        <v>45592</v>
      </c>
      <c r="F4" s="195">
        <f>'C завтраками| Bed and breakfast'!F4</f>
        <v>45595</v>
      </c>
      <c r="G4" s="195">
        <f>'C завтраками| Bed and breakfast'!G4</f>
        <v>45596</v>
      </c>
      <c r="H4" s="195">
        <f>'C завтраками| Bed and breakfast'!H4</f>
        <v>45597</v>
      </c>
      <c r="I4" s="113">
        <f>'C завтраками| Bed and breakfast'!I4</f>
        <v>45599</v>
      </c>
      <c r="J4" s="113">
        <f>'C завтраками| Bed and breakfast'!J4</f>
        <v>45600</v>
      </c>
      <c r="K4" s="195">
        <f>'C завтраками| Bed and breakfast'!K4</f>
        <v>45601</v>
      </c>
      <c r="L4" s="113">
        <f>'C завтраками| Bed and breakfast'!L4</f>
        <v>45604</v>
      </c>
      <c r="M4" s="195">
        <f>'C завтраками| Bed and breakfast'!M4</f>
        <v>45616</v>
      </c>
      <c r="N4" s="113">
        <f>'C завтраками| Bed and breakfast'!N4</f>
        <v>45618</v>
      </c>
      <c r="O4" s="113">
        <f>'C завтраками| Bed and breakfast'!O4</f>
        <v>45627</v>
      </c>
      <c r="P4" s="113">
        <f>'C завтраками| Bed and breakfast'!P4</f>
        <v>45632</v>
      </c>
      <c r="Q4" s="195">
        <f>'C завтраками| Bed and breakfast'!Q4</f>
        <v>45636</v>
      </c>
      <c r="R4" s="113">
        <f>'C завтраками| Bed and breakfast'!R4</f>
        <v>45639</v>
      </c>
      <c r="S4" s="113">
        <f>'C завтраками| Bed and breakfast'!S4</f>
        <v>45641</v>
      </c>
      <c r="T4" s="113">
        <f>'C завтраками| Bed and breakfast'!T4</f>
        <v>45646</v>
      </c>
      <c r="U4" s="113">
        <f>'C завтраками| Bed and breakfast'!U4</f>
        <v>45648</v>
      </c>
      <c r="V4" s="113">
        <f>'C завтраками| Bed and breakfast'!V4</f>
        <v>45652</v>
      </c>
      <c r="W4" s="195">
        <f>'C завтраками| Bed and breakfast'!W4</f>
        <v>45653</v>
      </c>
      <c r="X4" s="195">
        <f>'C завтраками| Bed and breakfast'!X4</f>
        <v>45655</v>
      </c>
      <c r="Y4" s="195">
        <f>'C завтраками| Bed and breakfast'!Y4</f>
        <v>45656</v>
      </c>
      <c r="Z4" s="195">
        <f>'C завтраками| Bed and breakfast'!Z4</f>
        <v>45657</v>
      </c>
      <c r="AA4" s="195">
        <f>'C завтраками| Bed and breakfast'!AA4</f>
        <v>45658</v>
      </c>
      <c r="AB4" s="195">
        <f>'C завтраками| Bed and breakfast'!AB4</f>
        <v>45662</v>
      </c>
      <c r="AC4" s="195">
        <f>'C завтраками| Bed and breakfast'!AC4</f>
        <v>45664</v>
      </c>
      <c r="AD4" s="195">
        <f>'C завтраками| Bed and breakfast'!AD4</f>
        <v>45665</v>
      </c>
      <c r="AE4" s="195">
        <f>'C завтраками| Bed and breakfast'!AE4</f>
        <v>45666</v>
      </c>
      <c r="AF4" s="195">
        <f>'C завтраками| Bed and breakfast'!AF4</f>
        <v>45667</v>
      </c>
      <c r="AG4" s="195">
        <f>'C завтраками| Bed and breakfast'!AG4</f>
        <v>45669</v>
      </c>
      <c r="AH4" s="195">
        <f>'C завтраками| Bed and breakfast'!AH4</f>
        <v>45670</v>
      </c>
      <c r="AI4" s="195">
        <f>'C завтраками| Bed and breakfast'!AI4</f>
        <v>45674</v>
      </c>
      <c r="AJ4" s="195">
        <f>'C завтраками| Bed and breakfast'!AJ4</f>
        <v>45676</v>
      </c>
      <c r="AK4" s="195">
        <f>'C завтраками| Bed and breakfast'!AK4</f>
        <v>45681</v>
      </c>
      <c r="AL4" s="195">
        <f>'C завтраками| Bed and breakfast'!AL4</f>
        <v>45683</v>
      </c>
      <c r="AM4" s="195">
        <f>'C завтраками| Bed and breakfast'!AM4</f>
        <v>45688</v>
      </c>
      <c r="AN4" s="195">
        <f>'C завтраками| Bed and breakfast'!AN4</f>
        <v>45695</v>
      </c>
      <c r="AO4" s="195">
        <f>'C завтраками| Bed and breakfast'!AO4</f>
        <v>45697</v>
      </c>
      <c r="AP4" s="195">
        <f>'C завтраками| Bed and breakfast'!AP4</f>
        <v>45702</v>
      </c>
      <c r="AQ4" s="195">
        <f>'C завтраками| Bed and breakfast'!AQ4</f>
        <v>45704</v>
      </c>
      <c r="AR4" s="195">
        <f>'C завтраками| Bed and breakfast'!AR4</f>
        <v>45709</v>
      </c>
      <c r="AS4" s="195">
        <f>'C завтраками| Bed and breakfast'!AS4</f>
        <v>45712</v>
      </c>
      <c r="AT4" s="195">
        <f>'C завтраками| Bed and breakfast'!AT4</f>
        <v>45717</v>
      </c>
      <c r="AU4" s="195">
        <f>'C завтраками| Bed and breakfast'!AU4</f>
        <v>45718</v>
      </c>
      <c r="AV4" s="195">
        <f>'C завтраками| Bed and breakfast'!AV4</f>
        <v>45723</v>
      </c>
      <c r="AW4" s="195">
        <f>'C завтраками| Bed and breakfast'!AW4</f>
        <v>45726</v>
      </c>
      <c r="AX4" s="113">
        <f>'C завтраками| Bed and breakfast'!AX4</f>
        <v>45727</v>
      </c>
      <c r="AY4" s="113">
        <f>'C завтраками| Bed and breakfast'!AY4</f>
        <v>45730</v>
      </c>
      <c r="AZ4" s="113">
        <f>'C завтраками| Bed and breakfast'!AZ4</f>
        <v>45732</v>
      </c>
      <c r="BA4" s="113">
        <f>'C завтраками| Bed and breakfast'!BA4</f>
        <v>45737</v>
      </c>
      <c r="BB4" s="113">
        <f>'C завтраками| Bed and breakfast'!BB4</f>
        <v>45739</v>
      </c>
      <c r="BC4" s="113">
        <f>'C завтраками| Bed and breakfast'!BC4</f>
        <v>45744</v>
      </c>
      <c r="BD4" s="113">
        <f>'C завтраками| Bed and breakfast'!BD4</f>
        <v>45746</v>
      </c>
    </row>
    <row r="5" spans="1:56" ht="23.25" customHeight="1" x14ac:dyDescent="0.25">
      <c r="A5" s="259"/>
      <c r="B5" s="195">
        <f>'C завтраками| Bed and breakfast'!B5</f>
        <v>45588</v>
      </c>
      <c r="C5" s="195">
        <f>'C завтраками| Bed and breakfast'!C5</f>
        <v>45590</v>
      </c>
      <c r="D5" s="195">
        <f>'C завтраками| Bed and breakfast'!D5</f>
        <v>45591</v>
      </c>
      <c r="E5" s="195">
        <f>'C завтраками| Bed and breakfast'!E5</f>
        <v>45594</v>
      </c>
      <c r="F5" s="195">
        <f>'C завтраками| Bed and breakfast'!F5</f>
        <v>45595</v>
      </c>
      <c r="G5" s="195">
        <f>'C завтраками| Bed and breakfast'!G5</f>
        <v>45596</v>
      </c>
      <c r="H5" s="195">
        <f>'C завтраками| Bed and breakfast'!H5</f>
        <v>45598</v>
      </c>
      <c r="I5" s="113">
        <f>'C завтраками| Bed and breakfast'!I5</f>
        <v>45599</v>
      </c>
      <c r="J5" s="113">
        <f>'C завтраками| Bed and breakfast'!J5</f>
        <v>45600</v>
      </c>
      <c r="K5" s="195">
        <f>'C завтраками| Bed and breakfast'!K5</f>
        <v>45603</v>
      </c>
      <c r="L5" s="113">
        <f>'C завтраками| Bed and breakfast'!L5</f>
        <v>45615</v>
      </c>
      <c r="M5" s="195">
        <f>'C завтраками| Bed and breakfast'!M5</f>
        <v>45617</v>
      </c>
      <c r="N5" s="113">
        <f>'C завтраками| Bed and breakfast'!N5</f>
        <v>45626</v>
      </c>
      <c r="O5" s="113">
        <f>'C завтраками| Bed and breakfast'!O5</f>
        <v>45631</v>
      </c>
      <c r="P5" s="113">
        <f>'C завтраками| Bed and breakfast'!P5</f>
        <v>45635</v>
      </c>
      <c r="Q5" s="195">
        <f>'C завтраками| Bed and breakfast'!Q5</f>
        <v>45638</v>
      </c>
      <c r="R5" s="113">
        <f>'C завтраками| Bed and breakfast'!R5</f>
        <v>45640</v>
      </c>
      <c r="S5" s="113">
        <f>'C завтраками| Bed and breakfast'!S5</f>
        <v>45645</v>
      </c>
      <c r="T5" s="113">
        <f>'C завтраками| Bed and breakfast'!T5</f>
        <v>45647</v>
      </c>
      <c r="U5" s="113">
        <f>'C завтраками| Bed and breakfast'!U5</f>
        <v>45651</v>
      </c>
      <c r="V5" s="113">
        <f>'C завтраками| Bed and breakfast'!V5</f>
        <v>45652</v>
      </c>
      <c r="W5" s="195">
        <f>'C завтраками| Bed and breakfast'!W5</f>
        <v>45654</v>
      </c>
      <c r="X5" s="195">
        <f>'C завтраками| Bed and breakfast'!X5</f>
        <v>45655</v>
      </c>
      <c r="Y5" s="195">
        <f>'C завтраками| Bed and breakfast'!Y5</f>
        <v>45656</v>
      </c>
      <c r="Z5" s="195">
        <f>'C завтраками| Bed and breakfast'!Z5</f>
        <v>45657</v>
      </c>
      <c r="AA5" s="195">
        <f>'C завтраками| Bed and breakfast'!AA5</f>
        <v>45661</v>
      </c>
      <c r="AB5" s="195">
        <f>'C завтраками| Bed and breakfast'!AB5</f>
        <v>45663</v>
      </c>
      <c r="AC5" s="195">
        <f>'C завтраками| Bed and breakfast'!AC5</f>
        <v>45664</v>
      </c>
      <c r="AD5" s="195">
        <f>'C завтраками| Bed and breakfast'!AD5</f>
        <v>45665</v>
      </c>
      <c r="AE5" s="195">
        <f>'C завтраками| Bed and breakfast'!AE5</f>
        <v>45666</v>
      </c>
      <c r="AF5" s="195">
        <f>'C завтраками| Bed and breakfast'!AF5</f>
        <v>45668</v>
      </c>
      <c r="AG5" s="195">
        <f>'C завтраками| Bed and breakfast'!AG5</f>
        <v>45669</v>
      </c>
      <c r="AH5" s="195">
        <f>'C завтраками| Bed and breakfast'!AH5</f>
        <v>45673</v>
      </c>
      <c r="AI5" s="195">
        <f>'C завтраками| Bed and breakfast'!AI5</f>
        <v>45675</v>
      </c>
      <c r="AJ5" s="195">
        <f>'C завтраками| Bed and breakfast'!AJ5</f>
        <v>45680</v>
      </c>
      <c r="AK5" s="195">
        <f>'C завтраками| Bed and breakfast'!AK5</f>
        <v>45682</v>
      </c>
      <c r="AL5" s="195">
        <f>'C завтраками| Bed and breakfast'!AL5</f>
        <v>45687</v>
      </c>
      <c r="AM5" s="195">
        <f>'C завтраками| Bed and breakfast'!AM5</f>
        <v>45694</v>
      </c>
      <c r="AN5" s="195">
        <f>'C завтраками| Bed and breakfast'!AN5</f>
        <v>45696</v>
      </c>
      <c r="AO5" s="195">
        <f>'C завтраками| Bed and breakfast'!AO5</f>
        <v>45701</v>
      </c>
      <c r="AP5" s="195">
        <f>'C завтраками| Bed and breakfast'!AP5</f>
        <v>45703</v>
      </c>
      <c r="AQ5" s="195">
        <f>'C завтраками| Bed and breakfast'!AQ5</f>
        <v>45708</v>
      </c>
      <c r="AR5" s="195">
        <f>'C завтраками| Bed and breakfast'!AR5</f>
        <v>45711</v>
      </c>
      <c r="AS5" s="195">
        <f>'C завтраками| Bed and breakfast'!AS5</f>
        <v>45716</v>
      </c>
      <c r="AT5" s="195">
        <f>'C завтраками| Bed and breakfast'!AT5</f>
        <v>45717</v>
      </c>
      <c r="AU5" s="195">
        <f>'C завтраками| Bed and breakfast'!AU5</f>
        <v>45722</v>
      </c>
      <c r="AV5" s="195">
        <f>'C завтраками| Bed and breakfast'!AV5</f>
        <v>45725</v>
      </c>
      <c r="AW5" s="195">
        <f>'C завтраками| Bed and breakfast'!AW5</f>
        <v>45726</v>
      </c>
      <c r="AX5" s="113">
        <f>'C завтраками| Bed and breakfast'!AX5</f>
        <v>45729</v>
      </c>
      <c r="AY5" s="113">
        <f>'C завтраками| Bed and breakfast'!AY5</f>
        <v>45731</v>
      </c>
      <c r="AZ5" s="113">
        <f>'C завтраками| Bed and breakfast'!AZ5</f>
        <v>45736</v>
      </c>
      <c r="BA5" s="113">
        <f>'C завтраками| Bed and breakfast'!BA5</f>
        <v>45738</v>
      </c>
      <c r="BB5" s="113">
        <f>'C завтраками| Bed and breakfast'!BB5</f>
        <v>45743</v>
      </c>
      <c r="BC5" s="113">
        <f>'C завтраками| Bed and breakfast'!BC5</f>
        <v>45745</v>
      </c>
      <c r="BD5" s="113">
        <f>'C завтраками| Bed and breakfast'!BD5</f>
        <v>45747</v>
      </c>
    </row>
    <row r="6" spans="1:56" s="10" customFormat="1" ht="12" customHeight="1" x14ac:dyDescent="0.2">
      <c r="A6" s="13" t="s">
        <v>220</v>
      </c>
    </row>
    <row r="7" spans="1:56" s="10" customFormat="1" ht="12" customHeight="1" x14ac:dyDescent="0.2">
      <c r="A7" s="4">
        <v>1</v>
      </c>
      <c r="B7" s="13">
        <f>'C завтраками| Bed and breakfast'!B7</f>
        <v>10100</v>
      </c>
      <c r="C7" s="13">
        <f>'C завтраками| Bed and breakfast'!C7</f>
        <v>11000</v>
      </c>
      <c r="D7" s="13">
        <f>'C завтраками| Bed and breakfast'!D7</f>
        <v>14500</v>
      </c>
      <c r="E7" s="13">
        <f>'C завтраками| Bed and breakfast'!E7</f>
        <v>11000</v>
      </c>
      <c r="F7" s="13">
        <f>'C завтраками| Bed and breakfast'!F7</f>
        <v>13000</v>
      </c>
      <c r="G7" s="13">
        <f>'C завтраками| Bed and breakfast'!G7</f>
        <v>14500</v>
      </c>
      <c r="H7" s="13">
        <f>'C завтраками| Bed and breakfast'!H7</f>
        <v>9200</v>
      </c>
      <c r="I7" s="13">
        <f>'C завтраками| Bed and breakfast'!I7</f>
        <v>7700</v>
      </c>
      <c r="J7" s="13">
        <f>'C завтраками| Bed and breakfast'!J7</f>
        <v>6900</v>
      </c>
      <c r="K7" s="13">
        <f>'C завтраками| Bed and breakfast'!K7</f>
        <v>6300</v>
      </c>
      <c r="L7" s="13">
        <f>'C завтраками| Bed and breakfast'!L7</f>
        <v>6100</v>
      </c>
      <c r="M7" s="13">
        <f>'C завтраками| Bed and breakfast'!M7</f>
        <v>6300</v>
      </c>
      <c r="N7" s="13">
        <f>'C завтраками| Bed and breakfast'!N7</f>
        <v>6100</v>
      </c>
      <c r="O7" s="13">
        <f>'C завтраками| Bed and breakfast'!O7</f>
        <v>6100</v>
      </c>
      <c r="P7" s="13">
        <f>'C завтраками| Bed and breakfast'!P7</f>
        <v>6300</v>
      </c>
      <c r="Q7" s="13">
        <f>'C завтраками| Bed and breakfast'!Q7</f>
        <v>6500</v>
      </c>
      <c r="R7" s="13">
        <f>'C завтраками| Bed and breakfast'!R7</f>
        <v>6300</v>
      </c>
      <c r="S7" s="13">
        <f>'C завтраками| Bed and breakfast'!S7</f>
        <v>6900</v>
      </c>
      <c r="T7" s="13">
        <f>'C завтраками| Bed and breakfast'!T7</f>
        <v>10100</v>
      </c>
      <c r="U7" s="13">
        <f>'C завтраками| Bed and breakfast'!U7</f>
        <v>9200</v>
      </c>
      <c r="V7" s="13">
        <f>'C завтраками| Bed and breakfast'!V7</f>
        <v>11000</v>
      </c>
      <c r="W7" s="205">
        <f>'C завтраками| Bed and breakfast'!W7</f>
        <v>14500</v>
      </c>
      <c r="X7" s="13">
        <f>'C завтраками| Bed and breakfast'!X7</f>
        <v>23000</v>
      </c>
      <c r="Y7" s="13">
        <f>'C завтраками| Bed and breakfast'!Y7</f>
        <v>25000</v>
      </c>
      <c r="Z7" s="205">
        <f>'C завтраками| Bed and breakfast'!Z7</f>
        <v>35000</v>
      </c>
      <c r="AA7" s="13">
        <f>'C завтраками| Bed and breakfast'!AA7</f>
        <v>35000</v>
      </c>
      <c r="AB7" s="205">
        <f>'C завтраками| Bed and breakfast'!AB7</f>
        <v>30500</v>
      </c>
      <c r="AC7" s="13">
        <f>'C завтраками| Bed and breakfast'!AC7</f>
        <v>23000</v>
      </c>
      <c r="AD7" s="13">
        <f>'C завтраками| Bed and breakfast'!AD7</f>
        <v>20000</v>
      </c>
      <c r="AE7" s="13">
        <f>'C завтраками| Bed and breakfast'!AE7</f>
        <v>14000</v>
      </c>
      <c r="AF7" s="13">
        <f>'C завтраками| Bed and breakfast'!AF7</f>
        <v>15000</v>
      </c>
      <c r="AG7" s="13">
        <f>'C завтраками| Bed and breakfast'!AG7</f>
        <v>14000</v>
      </c>
      <c r="AH7" s="13">
        <f>'C завтраками| Bed and breakfast'!AH7</f>
        <v>14000</v>
      </c>
      <c r="AI7" s="13">
        <f>'C завтраками| Bed and breakfast'!AI7</f>
        <v>16000</v>
      </c>
      <c r="AJ7" s="205">
        <f>'C завтраками| Bed and breakfast'!AJ7</f>
        <v>16000</v>
      </c>
      <c r="AK7" s="13">
        <f>'C завтраками| Bed and breakfast'!AK7</f>
        <v>18000</v>
      </c>
      <c r="AL7" s="13">
        <f>'C завтраками| Bed and breakfast'!AL7</f>
        <v>18000</v>
      </c>
      <c r="AM7" s="205">
        <f>'C завтраками| Bed and breakfast'!AM7</f>
        <v>19000</v>
      </c>
      <c r="AN7" s="13">
        <f>'C завтраками| Bed and breakfast'!AN7</f>
        <v>19000</v>
      </c>
      <c r="AO7" s="205">
        <f>'C завтраками| Bed and breakfast'!AO7</f>
        <v>19000</v>
      </c>
      <c r="AP7" s="205">
        <f>'C завтраками| Bed and breakfast'!AP7</f>
        <v>24200</v>
      </c>
      <c r="AQ7" s="205">
        <f>'C завтраками| Bed and breakfast'!AQ7</f>
        <v>24200</v>
      </c>
      <c r="AR7" s="13">
        <f>'C завтраками| Bed and breakfast'!AR7</f>
        <v>24200</v>
      </c>
      <c r="AS7" s="205">
        <f>'C завтраками| Bed and breakfast'!AS7</f>
        <v>19000</v>
      </c>
      <c r="AT7" s="13">
        <f>'C завтраками| Bed and breakfast'!AT7</f>
        <v>18000</v>
      </c>
      <c r="AU7" s="13">
        <f>'C завтраками| Bed and breakfast'!AU7</f>
        <v>14000</v>
      </c>
      <c r="AV7" s="13">
        <f>'C завтраками| Bed and breakfast'!AV7</f>
        <v>16000</v>
      </c>
      <c r="AW7" s="13">
        <f>'C завтраками| Bed and breakfast'!AW7</f>
        <v>15000</v>
      </c>
      <c r="AX7" s="13">
        <f>'C завтраками| Bed and breakfast'!AX7</f>
        <v>9700</v>
      </c>
      <c r="AY7" s="13">
        <f>'C завтраками| Bed and breakfast'!AY7</f>
        <v>10700</v>
      </c>
      <c r="AZ7" s="13">
        <f>'C завтраками| Bed and breakfast'!AZ7</f>
        <v>9700</v>
      </c>
      <c r="BA7" s="13">
        <f>'C завтраками| Bed and breakfast'!BA7</f>
        <v>10700</v>
      </c>
      <c r="BB7" s="13">
        <f>'C завтраками| Bed and breakfast'!BB7</f>
        <v>9200</v>
      </c>
      <c r="BC7" s="13">
        <f>'C завтраками| Bed and breakfast'!BC7</f>
        <v>10200</v>
      </c>
      <c r="BD7" s="13">
        <f>'C завтраками| Bed and breakfast'!BD7</f>
        <v>9200</v>
      </c>
    </row>
    <row r="8" spans="1:56" s="10" customFormat="1" ht="12" customHeight="1" x14ac:dyDescent="0.2">
      <c r="A8" s="4">
        <v>2</v>
      </c>
      <c r="B8" s="13">
        <f>'C завтраками| Bed and breakfast'!B8</f>
        <v>11400</v>
      </c>
      <c r="C8" s="13">
        <f>'C завтраками| Bed and breakfast'!C8</f>
        <v>12300</v>
      </c>
      <c r="D8" s="13">
        <f>'C завтраками| Bed and breakfast'!D8</f>
        <v>15800</v>
      </c>
      <c r="E8" s="13">
        <f>'C завтраками| Bed and breakfast'!E8</f>
        <v>12300</v>
      </c>
      <c r="F8" s="13">
        <f>'C завтраками| Bed and breakfast'!F8</f>
        <v>14300</v>
      </c>
      <c r="G8" s="13">
        <f>'C завтраками| Bed and breakfast'!G8</f>
        <v>15800</v>
      </c>
      <c r="H8" s="13">
        <f>'C завтраками| Bed and breakfast'!H8</f>
        <v>10500</v>
      </c>
      <c r="I8" s="13">
        <f>'C завтраками| Bed and breakfast'!I8</f>
        <v>9000</v>
      </c>
      <c r="J8" s="13">
        <f>'C завтраками| Bed and breakfast'!J8</f>
        <v>8200</v>
      </c>
      <c r="K8" s="13">
        <f>'C завтраками| Bed and breakfast'!K8</f>
        <v>7600</v>
      </c>
      <c r="L8" s="13">
        <f>'C завтраками| Bed and breakfast'!L8</f>
        <v>7400</v>
      </c>
      <c r="M8" s="13">
        <f>'C завтраками| Bed and breakfast'!M8</f>
        <v>7600</v>
      </c>
      <c r="N8" s="13">
        <f>'C завтраками| Bed and breakfast'!N8</f>
        <v>7400</v>
      </c>
      <c r="O8" s="13">
        <f>'C завтраками| Bed and breakfast'!O8</f>
        <v>7400</v>
      </c>
      <c r="P8" s="13">
        <f>'C завтраками| Bed and breakfast'!P8</f>
        <v>7600</v>
      </c>
      <c r="Q8" s="13">
        <f>'C завтраками| Bed and breakfast'!Q8</f>
        <v>7800</v>
      </c>
      <c r="R8" s="13">
        <f>'C завтраками| Bed and breakfast'!R8</f>
        <v>7600</v>
      </c>
      <c r="S8" s="13">
        <f>'C завтраками| Bed and breakfast'!S8</f>
        <v>8200</v>
      </c>
      <c r="T8" s="13">
        <f>'C завтраками| Bed and breakfast'!T8</f>
        <v>11400</v>
      </c>
      <c r="U8" s="13">
        <f>'C завтраками| Bed and breakfast'!U8</f>
        <v>10500</v>
      </c>
      <c r="V8" s="13">
        <f>'C завтраками| Bed and breakfast'!V8</f>
        <v>12300</v>
      </c>
      <c r="W8" s="205">
        <f>'C завтраками| Bed and breakfast'!W8</f>
        <v>15800</v>
      </c>
      <c r="X8" s="13">
        <f>'C завтраками| Bed and breakfast'!X8</f>
        <v>24900</v>
      </c>
      <c r="Y8" s="13">
        <f>'C завтраками| Bed and breakfast'!Y8</f>
        <v>26900</v>
      </c>
      <c r="Z8" s="205">
        <f>'C завтраками| Bed and breakfast'!Z8</f>
        <v>36900</v>
      </c>
      <c r="AA8" s="13">
        <f>'C завтраками| Bed and breakfast'!AA8</f>
        <v>36900</v>
      </c>
      <c r="AB8" s="205">
        <f>'C завтраками| Bed and breakfast'!AB8</f>
        <v>32400</v>
      </c>
      <c r="AC8" s="13">
        <f>'C завтраками| Bed and breakfast'!AC8</f>
        <v>24900</v>
      </c>
      <c r="AD8" s="13">
        <f>'C завтраками| Bed and breakfast'!AD8</f>
        <v>21900</v>
      </c>
      <c r="AE8" s="13">
        <f>'C завтраками| Bed and breakfast'!AE8</f>
        <v>15700</v>
      </c>
      <c r="AF8" s="13">
        <f>'C завтраками| Bed and breakfast'!AF8</f>
        <v>16700</v>
      </c>
      <c r="AG8" s="13">
        <f>'C завтраками| Bed and breakfast'!AG8</f>
        <v>15700</v>
      </c>
      <c r="AH8" s="13">
        <f>'C завтраками| Bed and breakfast'!AH8</f>
        <v>15700</v>
      </c>
      <c r="AI8" s="13">
        <f>'C завтраками| Bed and breakfast'!AI8</f>
        <v>17700</v>
      </c>
      <c r="AJ8" s="205">
        <f>'C завтраками| Bed and breakfast'!AJ8</f>
        <v>17700</v>
      </c>
      <c r="AK8" s="13">
        <f>'C завтраками| Bed and breakfast'!AK8</f>
        <v>19700</v>
      </c>
      <c r="AL8" s="13">
        <f>'C завтраками| Bed and breakfast'!AL8</f>
        <v>19700</v>
      </c>
      <c r="AM8" s="205">
        <f>'C завтраками| Bed and breakfast'!AM8</f>
        <v>20700</v>
      </c>
      <c r="AN8" s="13">
        <f>'C завтраками| Bed and breakfast'!AN8</f>
        <v>20700</v>
      </c>
      <c r="AO8" s="205">
        <f>'C завтраками| Bed and breakfast'!AO8</f>
        <v>20700</v>
      </c>
      <c r="AP8" s="205">
        <f>'C завтраками| Bed and breakfast'!AP8</f>
        <v>25900</v>
      </c>
      <c r="AQ8" s="205">
        <f>'C завтраками| Bed and breakfast'!AQ8</f>
        <v>25900</v>
      </c>
      <c r="AR8" s="13">
        <f>'C завтраками| Bed and breakfast'!AR8</f>
        <v>25900</v>
      </c>
      <c r="AS8" s="205">
        <f>'C завтраками| Bed and breakfast'!AS8</f>
        <v>20700</v>
      </c>
      <c r="AT8" s="13">
        <f>'C завтраками| Bed and breakfast'!AT8</f>
        <v>19700</v>
      </c>
      <c r="AU8" s="13">
        <f>'C завтраками| Bed and breakfast'!AU8</f>
        <v>15700</v>
      </c>
      <c r="AV8" s="13">
        <f>'C завтраками| Bed and breakfast'!AV8</f>
        <v>17700</v>
      </c>
      <c r="AW8" s="13">
        <f>'C завтраками| Bed and breakfast'!AW8</f>
        <v>16700</v>
      </c>
      <c r="AX8" s="13">
        <f>'C завтраками| Bed and breakfast'!AX8</f>
        <v>11400</v>
      </c>
      <c r="AY8" s="13">
        <f>'C завтраками| Bed and breakfast'!AY8</f>
        <v>12400</v>
      </c>
      <c r="AZ8" s="13">
        <f>'C завтраками| Bed and breakfast'!AZ8</f>
        <v>11400</v>
      </c>
      <c r="BA8" s="13">
        <f>'C завтраками| Bed and breakfast'!BA8</f>
        <v>12400</v>
      </c>
      <c r="BB8" s="13">
        <f>'C завтраками| Bed and breakfast'!BB8</f>
        <v>10900</v>
      </c>
      <c r="BC8" s="13">
        <f>'C завтраками| Bed and breakfast'!BC8</f>
        <v>11900</v>
      </c>
      <c r="BD8" s="13">
        <f>'C завтраками| Bed and breakfast'!BD8</f>
        <v>10900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11600</v>
      </c>
      <c r="C10" s="13">
        <f>'C завтраками| Bed and breakfast'!C10</f>
        <v>12500</v>
      </c>
      <c r="D10" s="13">
        <f>'C завтраками| Bed and breakfast'!D10</f>
        <v>16000</v>
      </c>
      <c r="E10" s="13">
        <f>'C завтраками| Bed and breakfast'!E10</f>
        <v>12500</v>
      </c>
      <c r="F10" s="13">
        <f>'C завтраками| Bed and breakfast'!F10</f>
        <v>14500</v>
      </c>
      <c r="G10" s="13">
        <f>'C завтраками| Bed and breakfast'!G10</f>
        <v>16000</v>
      </c>
      <c r="H10" s="13">
        <f>'C завтраками| Bed and breakfast'!H10</f>
        <v>10700</v>
      </c>
      <c r="I10" s="13">
        <f>'C завтраками| Bed and breakfast'!I10</f>
        <v>9200</v>
      </c>
      <c r="J10" s="13">
        <f>'C завтраками| Bed and breakfast'!J10</f>
        <v>8400</v>
      </c>
      <c r="K10" s="13">
        <f>'C завтраками| Bed and breakfast'!K10</f>
        <v>7800</v>
      </c>
      <c r="L10" s="13">
        <f>'C завтраками| Bed and breakfast'!L10</f>
        <v>7600</v>
      </c>
      <c r="M10" s="13">
        <f>'C завтраками| Bed and breakfast'!M10</f>
        <v>7800</v>
      </c>
      <c r="N10" s="13">
        <f>'C завтраками| Bed and breakfast'!N10</f>
        <v>7600</v>
      </c>
      <c r="O10" s="13">
        <f>'C завтраками| Bed and breakfast'!O10</f>
        <v>7600</v>
      </c>
      <c r="P10" s="13">
        <f>'C завтраками| Bed and breakfast'!P10</f>
        <v>7800</v>
      </c>
      <c r="Q10" s="13">
        <f>'C завтраками| Bed and breakfast'!Q10</f>
        <v>8000</v>
      </c>
      <c r="R10" s="13">
        <f>'C завтраками| Bed and breakfast'!R10</f>
        <v>7800</v>
      </c>
      <c r="S10" s="13">
        <f>'C завтраками| Bed and breakfast'!S10</f>
        <v>8400</v>
      </c>
      <c r="T10" s="13">
        <f>'C завтраками| Bed and breakfast'!T10</f>
        <v>11600</v>
      </c>
      <c r="U10" s="13">
        <f>'C завтраками| Bed and breakfast'!U10</f>
        <v>10700</v>
      </c>
      <c r="V10" s="13">
        <f>'C завтраками| Bed and breakfast'!V10</f>
        <v>12500</v>
      </c>
      <c r="W10" s="205">
        <f>'C завтраками| Bed and breakfast'!W10</f>
        <v>16000</v>
      </c>
      <c r="X10" s="13">
        <f>'C завтраками| Bed and breakfast'!X10</f>
        <v>25500</v>
      </c>
      <c r="Y10" s="13">
        <f>'C завтраками| Bed and breakfast'!Y10</f>
        <v>27500</v>
      </c>
      <c r="Z10" s="205">
        <f>'C завтраками| Bed and breakfast'!Z10</f>
        <v>37500</v>
      </c>
      <c r="AA10" s="13">
        <f>'C завтраками| Bed and breakfast'!AA10</f>
        <v>37500</v>
      </c>
      <c r="AB10" s="205">
        <f>'C завтраками| Bed and breakfast'!AB10</f>
        <v>33000</v>
      </c>
      <c r="AC10" s="13">
        <f>'C завтраками| Bed and breakfast'!AC10</f>
        <v>25500</v>
      </c>
      <c r="AD10" s="13">
        <f>'C завтраками| Bed and breakfast'!AD10</f>
        <v>22500</v>
      </c>
      <c r="AE10" s="205">
        <f>'C завтраками| Bed and breakfast'!AE10</f>
        <v>16500</v>
      </c>
      <c r="AF10" s="205">
        <f>'C завтраками| Bed and breakfast'!AF10</f>
        <v>17500</v>
      </c>
      <c r="AG10" s="205">
        <f>'C завтраками| Bed and breakfast'!AG10</f>
        <v>16500</v>
      </c>
      <c r="AH10" s="205">
        <f>'C завтраками| Bed and breakfast'!AH10</f>
        <v>16500</v>
      </c>
      <c r="AI10" s="205">
        <f>'C завтраками| Bed and breakfast'!AI10</f>
        <v>18500</v>
      </c>
      <c r="AJ10" s="205">
        <f>'C завтраками| Bed and breakfast'!AJ10</f>
        <v>18500</v>
      </c>
      <c r="AK10" s="205">
        <f>'C завтраками| Bed and breakfast'!AK10</f>
        <v>20500</v>
      </c>
      <c r="AL10" s="205">
        <f>'C завтраками| Bed and breakfast'!AL10</f>
        <v>20500</v>
      </c>
      <c r="AM10" s="205">
        <f>'C завтраками| Bed and breakfast'!AM10</f>
        <v>21500</v>
      </c>
      <c r="AN10" s="205">
        <f>'C завтраками| Bed and breakfast'!AN10</f>
        <v>21500</v>
      </c>
      <c r="AO10" s="205">
        <f>'C завтраками| Bed and breakfast'!AO10</f>
        <v>21500</v>
      </c>
      <c r="AP10" s="205">
        <f>'C завтраками| Bed and breakfast'!AP10</f>
        <v>26700</v>
      </c>
      <c r="AQ10" s="205">
        <f>'C завтраками| Bed and breakfast'!AQ10</f>
        <v>26700</v>
      </c>
      <c r="AR10" s="205">
        <f>'C завтраками| Bed and breakfast'!AR10</f>
        <v>26700</v>
      </c>
      <c r="AS10" s="205">
        <f>'C завтраками| Bed and breakfast'!AS10</f>
        <v>21500</v>
      </c>
      <c r="AT10" s="205">
        <f>'C завтраками| Bed and breakfast'!AT10</f>
        <v>20500</v>
      </c>
      <c r="AU10" s="205">
        <f>'C завтраками| Bed and breakfast'!AU10</f>
        <v>16500</v>
      </c>
      <c r="AV10" s="205">
        <f>'C завтраками| Bed and breakfast'!AV10</f>
        <v>18500</v>
      </c>
      <c r="AW10" s="205">
        <f>'C завтраками| Bed and breakfast'!AW10</f>
        <v>17500</v>
      </c>
      <c r="AX10" s="13">
        <f>'C завтраками| Bed and breakfast'!AX10</f>
        <v>11400</v>
      </c>
      <c r="AY10" s="13">
        <f>'C завтраками| Bed and breakfast'!AY10</f>
        <v>12400</v>
      </c>
      <c r="AZ10" s="13">
        <f>'C завтраками| Bed and breakfast'!AZ10</f>
        <v>11400</v>
      </c>
      <c r="BA10" s="13">
        <f>'C завтраками| Bed and breakfast'!BA10</f>
        <v>12400</v>
      </c>
      <c r="BB10" s="13">
        <f>'C завтраками| Bed and breakfast'!BB10</f>
        <v>10900</v>
      </c>
      <c r="BC10" s="13">
        <f>'C завтраками| Bed and breakfast'!BC10</f>
        <v>11900</v>
      </c>
      <c r="BD10" s="13">
        <f>'C завтраками| Bed and breakfast'!BD10</f>
        <v>10900</v>
      </c>
    </row>
    <row r="11" spans="1:56" s="10" customFormat="1" ht="12" customHeight="1" x14ac:dyDescent="0.2">
      <c r="A11" s="4">
        <v>2</v>
      </c>
      <c r="B11" s="13">
        <f>'C завтраками| Bed and breakfast'!B11</f>
        <v>12900</v>
      </c>
      <c r="C11" s="13">
        <f>'C завтраками| Bed and breakfast'!C11</f>
        <v>13800</v>
      </c>
      <c r="D11" s="13">
        <f>'C завтраками| Bed and breakfast'!D11</f>
        <v>17300</v>
      </c>
      <c r="E11" s="13">
        <f>'C завтраками| Bed and breakfast'!E11</f>
        <v>13800</v>
      </c>
      <c r="F11" s="13">
        <f>'C завтраками| Bed and breakfast'!F11</f>
        <v>15800</v>
      </c>
      <c r="G11" s="13">
        <f>'C завтраками| Bed and breakfast'!G11</f>
        <v>17300</v>
      </c>
      <c r="H11" s="13">
        <f>'C завтраками| Bed and breakfast'!H11</f>
        <v>12000</v>
      </c>
      <c r="I11" s="13">
        <f>'C завтраками| Bed and breakfast'!I11</f>
        <v>10500</v>
      </c>
      <c r="J11" s="13">
        <f>'C завтраками| Bed and breakfast'!J11</f>
        <v>9700</v>
      </c>
      <c r="K11" s="13">
        <f>'C завтраками| Bed and breakfast'!K11</f>
        <v>9100</v>
      </c>
      <c r="L11" s="13">
        <f>'C завтраками| Bed and breakfast'!L11</f>
        <v>8900</v>
      </c>
      <c r="M11" s="13">
        <f>'C завтраками| Bed and breakfast'!M11</f>
        <v>9100</v>
      </c>
      <c r="N11" s="13">
        <f>'C завтраками| Bed and breakfast'!N11</f>
        <v>8900</v>
      </c>
      <c r="O11" s="13">
        <f>'C завтраками| Bed and breakfast'!O11</f>
        <v>8900</v>
      </c>
      <c r="P11" s="13">
        <f>'C завтраками| Bed and breakfast'!P11</f>
        <v>9100</v>
      </c>
      <c r="Q11" s="13">
        <f>'C завтраками| Bed and breakfast'!Q11</f>
        <v>9300</v>
      </c>
      <c r="R11" s="13">
        <f>'C завтраками| Bed and breakfast'!R11</f>
        <v>9100</v>
      </c>
      <c r="S11" s="13">
        <f>'C завтраками| Bed and breakfast'!S11</f>
        <v>9700</v>
      </c>
      <c r="T11" s="13">
        <f>'C завтраками| Bed and breakfast'!T11</f>
        <v>12900</v>
      </c>
      <c r="U11" s="13">
        <f>'C завтраками| Bed and breakfast'!U11</f>
        <v>12000</v>
      </c>
      <c r="V11" s="13">
        <f>'C завтраками| Bed and breakfast'!V11</f>
        <v>13800</v>
      </c>
      <c r="W11" s="205">
        <f>'C завтраками| Bed and breakfast'!W11</f>
        <v>17300</v>
      </c>
      <c r="X11" s="13">
        <f>'C завтраками| Bed and breakfast'!X11</f>
        <v>27400</v>
      </c>
      <c r="Y11" s="13">
        <f>'C завтраками| Bed and breakfast'!Y11</f>
        <v>29400</v>
      </c>
      <c r="Z11" s="205">
        <f>'C завтраками| Bed and breakfast'!Z11</f>
        <v>39400</v>
      </c>
      <c r="AA11" s="13">
        <f>'C завтраками| Bed and breakfast'!AA11</f>
        <v>39400</v>
      </c>
      <c r="AB11" s="205">
        <f>'C завтраками| Bed and breakfast'!AB11</f>
        <v>34900</v>
      </c>
      <c r="AC11" s="13">
        <f>'C завтраками| Bed and breakfast'!AC11</f>
        <v>27400</v>
      </c>
      <c r="AD11" s="13">
        <f>'C завтраками| Bed and breakfast'!AD11</f>
        <v>24400</v>
      </c>
      <c r="AE11" s="205">
        <f>'C завтраками| Bed and breakfast'!AE11</f>
        <v>18200</v>
      </c>
      <c r="AF11" s="205">
        <f>'C завтраками| Bed and breakfast'!AF11</f>
        <v>19200</v>
      </c>
      <c r="AG11" s="205">
        <f>'C завтраками| Bed and breakfast'!AG11</f>
        <v>18200</v>
      </c>
      <c r="AH11" s="205">
        <f>'C завтраками| Bed and breakfast'!AH11</f>
        <v>18200</v>
      </c>
      <c r="AI11" s="205">
        <f>'C завтраками| Bed and breakfast'!AI11</f>
        <v>20200</v>
      </c>
      <c r="AJ11" s="205">
        <f>'C завтраками| Bed and breakfast'!AJ11</f>
        <v>20200</v>
      </c>
      <c r="AK11" s="205">
        <f>'C завтраками| Bed and breakfast'!AK11</f>
        <v>22200</v>
      </c>
      <c r="AL11" s="205">
        <f>'C завтраками| Bed and breakfast'!AL11</f>
        <v>22200</v>
      </c>
      <c r="AM11" s="205">
        <f>'C завтраками| Bed and breakfast'!AM11</f>
        <v>23200</v>
      </c>
      <c r="AN11" s="205">
        <f>'C завтраками| Bed and breakfast'!AN11</f>
        <v>23200</v>
      </c>
      <c r="AO11" s="205">
        <f>'C завтраками| Bed and breakfast'!AO11</f>
        <v>23200</v>
      </c>
      <c r="AP11" s="205">
        <f>'C завтраками| Bed and breakfast'!AP11</f>
        <v>28400</v>
      </c>
      <c r="AQ11" s="205">
        <f>'C завтраками| Bed and breakfast'!AQ11</f>
        <v>28400</v>
      </c>
      <c r="AR11" s="205">
        <f>'C завтраками| Bed and breakfast'!AR11</f>
        <v>28400</v>
      </c>
      <c r="AS11" s="205">
        <f>'C завтраками| Bed and breakfast'!AS11</f>
        <v>23200</v>
      </c>
      <c r="AT11" s="205">
        <f>'C завтраками| Bed and breakfast'!AT11</f>
        <v>22200</v>
      </c>
      <c r="AU11" s="205">
        <f>'C завтраками| Bed and breakfast'!AU11</f>
        <v>18200</v>
      </c>
      <c r="AV11" s="205">
        <f>'C завтраками| Bed and breakfast'!AV11</f>
        <v>20200</v>
      </c>
      <c r="AW11" s="205">
        <f>'C завтраками| Bed and breakfast'!AW11</f>
        <v>19200</v>
      </c>
      <c r="AX11" s="13">
        <f>'C завтраками| Bed and breakfast'!AX11</f>
        <v>13100</v>
      </c>
      <c r="AY11" s="13">
        <f>'C завтраками| Bed and breakfast'!AY11</f>
        <v>14100</v>
      </c>
      <c r="AZ11" s="13">
        <f>'C завтраками| Bed and breakfast'!AZ11</f>
        <v>13100</v>
      </c>
      <c r="BA11" s="13">
        <f>'C завтраками| Bed and breakfast'!BA11</f>
        <v>14100</v>
      </c>
      <c r="BB11" s="13">
        <f>'C завтраками| Bed and breakfast'!BB11</f>
        <v>12600</v>
      </c>
      <c r="BC11" s="13">
        <f>'C завтраками| Bed and breakfast'!BC11</f>
        <v>13600</v>
      </c>
      <c r="BD11" s="13">
        <f>'C завтраками| Bed and breakfast'!BD11</f>
        <v>12600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16600</v>
      </c>
      <c r="C13" s="13">
        <f>'C завтраками| Bed and breakfast'!C13</f>
        <v>17500</v>
      </c>
      <c r="D13" s="13">
        <f>'C завтраками| Bed and breakfast'!D13</f>
        <v>21000</v>
      </c>
      <c r="E13" s="13">
        <f>'C завтраками| Bed and breakfast'!E13</f>
        <v>17500</v>
      </c>
      <c r="F13" s="13">
        <f>'C завтраками| Bed and breakfast'!F13</f>
        <v>19500</v>
      </c>
      <c r="G13" s="13">
        <f>'C завтраками| Bed and breakfast'!G13</f>
        <v>21000</v>
      </c>
      <c r="H13" s="13">
        <f>'C завтраками| Bed and breakfast'!H13</f>
        <v>15700</v>
      </c>
      <c r="I13" s="13">
        <f>'C завтраками| Bed and breakfast'!I13</f>
        <v>14200</v>
      </c>
      <c r="J13" s="13">
        <f>'C завтраками| Bed and breakfast'!J13</f>
        <v>13400</v>
      </c>
      <c r="K13" s="13">
        <f>'C завтраками| Bed and breakfast'!K13</f>
        <v>12800</v>
      </c>
      <c r="L13" s="13">
        <f>'C завтраками| Bed and breakfast'!L13</f>
        <v>12600</v>
      </c>
      <c r="M13" s="13">
        <f>'C завтраками| Bed and breakfast'!M13</f>
        <v>12800</v>
      </c>
      <c r="N13" s="13">
        <f>'C завтраками| Bed and breakfast'!N13</f>
        <v>12600</v>
      </c>
      <c r="O13" s="13">
        <f>'C завтраками| Bed and breakfast'!O13</f>
        <v>12600</v>
      </c>
      <c r="P13" s="13">
        <f>'C завтраками| Bed and breakfast'!P13</f>
        <v>12800</v>
      </c>
      <c r="Q13" s="13">
        <f>'C завтраками| Bed and breakfast'!Q13</f>
        <v>13000</v>
      </c>
      <c r="R13" s="13">
        <f>'C завтраками| Bed and breakfast'!R13</f>
        <v>12800</v>
      </c>
      <c r="S13" s="13">
        <f>'C завтраками| Bed and breakfast'!S13</f>
        <v>13400</v>
      </c>
      <c r="T13" s="13">
        <f>'C завтраками| Bed and breakfast'!T13</f>
        <v>16600</v>
      </c>
      <c r="U13" s="13">
        <f>'C завтраками| Bed and breakfast'!U13</f>
        <v>15700</v>
      </c>
      <c r="V13" s="13">
        <f>'C завтраками| Bed and breakfast'!V13</f>
        <v>17500</v>
      </c>
      <c r="W13" s="205">
        <f>'C завтраками| Bed and breakfast'!W13</f>
        <v>21000</v>
      </c>
      <c r="X13" s="205">
        <f>'C завтраками| Bed and breakfast'!X13</f>
        <v>33000</v>
      </c>
      <c r="Y13" s="205">
        <f>'C завтраками| Bed and breakfast'!Y13</f>
        <v>35000</v>
      </c>
      <c r="Z13" s="205">
        <f>'C завтраками| Bed and breakfast'!Z13</f>
        <v>45000</v>
      </c>
      <c r="AA13" s="205">
        <f>'C завтраками| Bed and breakfast'!AA13</f>
        <v>45000</v>
      </c>
      <c r="AB13" s="205">
        <f>'C завтраками| Bed and breakfast'!AB13</f>
        <v>40500</v>
      </c>
      <c r="AC13" s="205">
        <f>'C завтраками| Bed and breakfast'!AC13</f>
        <v>33000</v>
      </c>
      <c r="AD13" s="205">
        <f>'C завтраками| Bed and breakfast'!AD13</f>
        <v>30000</v>
      </c>
      <c r="AE13" s="205">
        <f>'C завтраками| Bed and breakfast'!AE13</f>
        <v>24000</v>
      </c>
      <c r="AF13" s="205">
        <f>'C завтраками| Bed and breakfast'!AF13</f>
        <v>25000</v>
      </c>
      <c r="AG13" s="205">
        <f>'C завтраками| Bed and breakfast'!AG13</f>
        <v>24000</v>
      </c>
      <c r="AH13" s="205">
        <f>'C завтраками| Bed and breakfast'!AH13</f>
        <v>24000</v>
      </c>
      <c r="AI13" s="205">
        <f>'C завтраками| Bed and breakfast'!AI13</f>
        <v>26000</v>
      </c>
      <c r="AJ13" s="205">
        <f>'C завтраками| Bed and breakfast'!AJ13</f>
        <v>26000</v>
      </c>
      <c r="AK13" s="205">
        <f>'C завтраками| Bed and breakfast'!AK13</f>
        <v>28000</v>
      </c>
      <c r="AL13" s="205">
        <f>'C завтраками| Bed and breakfast'!AL13</f>
        <v>28000</v>
      </c>
      <c r="AM13" s="205">
        <f>'C завтраками| Bed and breakfast'!AM13</f>
        <v>29000</v>
      </c>
      <c r="AN13" s="205">
        <f>'C завтраками| Bed and breakfast'!AN13</f>
        <v>29000</v>
      </c>
      <c r="AO13" s="205">
        <f>'C завтраками| Bed and breakfast'!AO13</f>
        <v>29000</v>
      </c>
      <c r="AP13" s="205">
        <f>'C завтраками| Bed and breakfast'!AP13</f>
        <v>34200</v>
      </c>
      <c r="AQ13" s="205">
        <f>'C завтраками| Bed and breakfast'!AQ13</f>
        <v>34200</v>
      </c>
      <c r="AR13" s="205">
        <f>'C завтраками| Bed and breakfast'!AR13</f>
        <v>34200</v>
      </c>
      <c r="AS13" s="205">
        <f>'C завтраками| Bed and breakfast'!AS13</f>
        <v>29000</v>
      </c>
      <c r="AT13" s="205">
        <f>'C завтраками| Bed and breakfast'!AT13</f>
        <v>28000</v>
      </c>
      <c r="AU13" s="205">
        <f>'C завтраками| Bed and breakfast'!AU13</f>
        <v>24000</v>
      </c>
      <c r="AV13" s="205">
        <f>'C завтраками| Bed and breakfast'!AV13</f>
        <v>26000</v>
      </c>
      <c r="AW13" s="205">
        <f>'C завтраками| Bed and breakfast'!AW13</f>
        <v>25000</v>
      </c>
      <c r="AX13" s="13">
        <f>'C завтраками| Bed and breakfast'!AX13</f>
        <v>15200</v>
      </c>
      <c r="AY13" s="13">
        <f>'C завтраками| Bed and breakfast'!AY13</f>
        <v>16200</v>
      </c>
      <c r="AZ13" s="13">
        <f>'C завтраками| Bed and breakfast'!AZ13</f>
        <v>15200</v>
      </c>
      <c r="BA13" s="13">
        <f>'C завтраками| Bed and breakfast'!BA13</f>
        <v>16200</v>
      </c>
      <c r="BB13" s="13">
        <f>'C завтраками| Bed and breakfast'!BB13</f>
        <v>14700</v>
      </c>
      <c r="BC13" s="13">
        <f>'C завтраками| Bed and breakfast'!BC13</f>
        <v>15700</v>
      </c>
      <c r="BD13" s="13">
        <f>'C завтраками| Bed and breakfast'!BD13</f>
        <v>14700</v>
      </c>
    </row>
    <row r="14" spans="1:56" s="10" customFormat="1" ht="12" customHeight="1" x14ac:dyDescent="0.2">
      <c r="A14" s="4">
        <v>2</v>
      </c>
      <c r="B14" s="13">
        <f>'C завтраками| Bed and breakfast'!B14</f>
        <v>17900</v>
      </c>
      <c r="C14" s="13">
        <f>'C завтраками| Bed and breakfast'!C14</f>
        <v>18800</v>
      </c>
      <c r="D14" s="13">
        <f>'C завтраками| Bed and breakfast'!D14</f>
        <v>22300</v>
      </c>
      <c r="E14" s="13">
        <f>'C завтраками| Bed and breakfast'!E14</f>
        <v>18800</v>
      </c>
      <c r="F14" s="13">
        <f>'C завтраками| Bed and breakfast'!F14</f>
        <v>20800</v>
      </c>
      <c r="G14" s="13">
        <f>'C завтраками| Bed and breakfast'!G14</f>
        <v>22300</v>
      </c>
      <c r="H14" s="13">
        <f>'C завтраками| Bed and breakfast'!H14</f>
        <v>17000</v>
      </c>
      <c r="I14" s="13">
        <f>'C завтраками| Bed and breakfast'!I14</f>
        <v>15500</v>
      </c>
      <c r="J14" s="13">
        <f>'C завтраками| Bed and breakfast'!J14</f>
        <v>14700</v>
      </c>
      <c r="K14" s="13">
        <f>'C завтраками| Bed and breakfast'!K14</f>
        <v>14100</v>
      </c>
      <c r="L14" s="13">
        <f>'C завтраками| Bed and breakfast'!L14</f>
        <v>13900</v>
      </c>
      <c r="M14" s="13">
        <f>'C завтраками| Bed and breakfast'!M14</f>
        <v>14100</v>
      </c>
      <c r="N14" s="13">
        <f>'C завтраками| Bed and breakfast'!N14</f>
        <v>13900</v>
      </c>
      <c r="O14" s="13">
        <f>'C завтраками| Bed and breakfast'!O14</f>
        <v>13900</v>
      </c>
      <c r="P14" s="13">
        <f>'C завтраками| Bed and breakfast'!P14</f>
        <v>14100</v>
      </c>
      <c r="Q14" s="13">
        <f>'C завтраками| Bed and breakfast'!Q14</f>
        <v>14300</v>
      </c>
      <c r="R14" s="13">
        <f>'C завтраками| Bed and breakfast'!R14</f>
        <v>14100</v>
      </c>
      <c r="S14" s="13">
        <f>'C завтраками| Bed and breakfast'!S14</f>
        <v>14700</v>
      </c>
      <c r="T14" s="13">
        <f>'C завтраками| Bed and breakfast'!T14</f>
        <v>17900</v>
      </c>
      <c r="U14" s="13">
        <f>'C завтраками| Bed and breakfast'!U14</f>
        <v>17000</v>
      </c>
      <c r="V14" s="13">
        <f>'C завтраками| Bed and breakfast'!V14</f>
        <v>18800</v>
      </c>
      <c r="W14" s="205">
        <f>'C завтраками| Bed and breakfast'!W14</f>
        <v>22300</v>
      </c>
      <c r="X14" s="205">
        <f>'C завтраками| Bed and breakfast'!X14</f>
        <v>34900</v>
      </c>
      <c r="Y14" s="205">
        <f>'C завтраками| Bed and breakfast'!Y14</f>
        <v>36900</v>
      </c>
      <c r="Z14" s="205">
        <f>'C завтраками| Bed and breakfast'!Z14</f>
        <v>46900</v>
      </c>
      <c r="AA14" s="205">
        <f>'C завтраками| Bed and breakfast'!AA14</f>
        <v>46900</v>
      </c>
      <c r="AB14" s="205">
        <f>'C завтраками| Bed and breakfast'!AB14</f>
        <v>42400</v>
      </c>
      <c r="AC14" s="205">
        <f>'C завтраками| Bed and breakfast'!AC14</f>
        <v>34900</v>
      </c>
      <c r="AD14" s="205">
        <f>'C завтраками| Bed and breakfast'!AD14</f>
        <v>31900</v>
      </c>
      <c r="AE14" s="205">
        <f>'C завтраками| Bed and breakfast'!AE14</f>
        <v>25700</v>
      </c>
      <c r="AF14" s="205">
        <f>'C завтраками| Bed and breakfast'!AF14</f>
        <v>26700</v>
      </c>
      <c r="AG14" s="205">
        <f>'C завтраками| Bed and breakfast'!AG14</f>
        <v>25700</v>
      </c>
      <c r="AH14" s="205">
        <f>'C завтраками| Bed and breakfast'!AH14</f>
        <v>25700</v>
      </c>
      <c r="AI14" s="205">
        <f>'C завтраками| Bed and breakfast'!AI14</f>
        <v>27700</v>
      </c>
      <c r="AJ14" s="205">
        <f>'C завтраками| Bed and breakfast'!AJ14</f>
        <v>27700</v>
      </c>
      <c r="AK14" s="205">
        <f>'C завтраками| Bed and breakfast'!AK14</f>
        <v>29700</v>
      </c>
      <c r="AL14" s="205">
        <f>'C завтраками| Bed and breakfast'!AL14</f>
        <v>29700</v>
      </c>
      <c r="AM14" s="205">
        <f>'C завтраками| Bed and breakfast'!AM14</f>
        <v>30700</v>
      </c>
      <c r="AN14" s="205">
        <f>'C завтраками| Bed and breakfast'!AN14</f>
        <v>30700</v>
      </c>
      <c r="AO14" s="205">
        <f>'C завтраками| Bed and breakfast'!AO14</f>
        <v>30700</v>
      </c>
      <c r="AP14" s="205">
        <f>'C завтраками| Bed and breakfast'!AP14</f>
        <v>35900</v>
      </c>
      <c r="AQ14" s="205">
        <f>'C завтраками| Bed and breakfast'!AQ14</f>
        <v>35900</v>
      </c>
      <c r="AR14" s="205">
        <f>'C завтраками| Bed and breakfast'!AR14</f>
        <v>35900</v>
      </c>
      <c r="AS14" s="205">
        <f>'C завтраками| Bed and breakfast'!AS14</f>
        <v>30700</v>
      </c>
      <c r="AT14" s="205">
        <f>'C завтраками| Bed and breakfast'!AT14</f>
        <v>29700</v>
      </c>
      <c r="AU14" s="205">
        <f>'C завтраками| Bed and breakfast'!AU14</f>
        <v>25700</v>
      </c>
      <c r="AV14" s="205">
        <f>'C завтраками| Bed and breakfast'!AV14</f>
        <v>27700</v>
      </c>
      <c r="AW14" s="205">
        <f>'C завтраками| Bed and breakfast'!AW14</f>
        <v>26700</v>
      </c>
      <c r="AX14" s="13">
        <f>'C завтраками| Bed and breakfast'!AX14</f>
        <v>16900</v>
      </c>
      <c r="AY14" s="13">
        <f>'C завтраками| Bed and breakfast'!AY14</f>
        <v>17900</v>
      </c>
      <c r="AZ14" s="13">
        <f>'C завтраками| Bed and breakfast'!AZ14</f>
        <v>16900</v>
      </c>
      <c r="BA14" s="13">
        <f>'C завтраками| Bed and breakfast'!BA14</f>
        <v>17900</v>
      </c>
      <c r="BB14" s="13">
        <f>'C завтраками| Bed and breakfast'!BB14</f>
        <v>16400</v>
      </c>
      <c r="BC14" s="13">
        <f>'C завтраками| Bed and breakfast'!BC14</f>
        <v>17400</v>
      </c>
      <c r="BD14" s="13">
        <f>'C завтраками| Bed and breakfast'!BD14</f>
        <v>16400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18600</v>
      </c>
      <c r="C16" s="13">
        <f>'C завтраками| Bed and breakfast'!C16</f>
        <v>19500</v>
      </c>
      <c r="D16" s="13">
        <f>'C завтраками| Bed and breakfast'!D16</f>
        <v>23000</v>
      </c>
      <c r="E16" s="13">
        <f>'C завтраками| Bed and breakfast'!E16</f>
        <v>19500</v>
      </c>
      <c r="F16" s="13">
        <f>'C завтраками| Bed and breakfast'!F16</f>
        <v>21500</v>
      </c>
      <c r="G16" s="13">
        <f>'C завтраками| Bed and breakfast'!G16</f>
        <v>23000</v>
      </c>
      <c r="H16" s="13">
        <f>'C завтраками| Bed and breakfast'!H16</f>
        <v>17700</v>
      </c>
      <c r="I16" s="13">
        <f>'C завтраками| Bed and breakfast'!I16</f>
        <v>16200</v>
      </c>
      <c r="J16" s="13">
        <f>'C завтраками| Bed and breakfast'!J16</f>
        <v>15400</v>
      </c>
      <c r="K16" s="13">
        <f>'C завтраками| Bed and breakfast'!K16</f>
        <v>14800</v>
      </c>
      <c r="L16" s="13">
        <f>'C завтраками| Bed and breakfast'!L16</f>
        <v>14600</v>
      </c>
      <c r="M16" s="13">
        <f>'C завтраками| Bed and breakfast'!M16</f>
        <v>14800</v>
      </c>
      <c r="N16" s="13">
        <f>'C завтраками| Bed and breakfast'!N16</f>
        <v>14600</v>
      </c>
      <c r="O16" s="13">
        <f>'C завтраками| Bed and breakfast'!O16</f>
        <v>14600</v>
      </c>
      <c r="P16" s="13">
        <f>'C завтраками| Bed and breakfast'!P16</f>
        <v>14800</v>
      </c>
      <c r="Q16" s="13">
        <f>'C завтраками| Bed and breakfast'!Q16</f>
        <v>15000</v>
      </c>
      <c r="R16" s="13">
        <f>'C завтраками| Bed and breakfast'!R16</f>
        <v>14800</v>
      </c>
      <c r="S16" s="13">
        <f>'C завтраками| Bed and breakfast'!S16</f>
        <v>15400</v>
      </c>
      <c r="T16" s="13">
        <f>'C завтраками| Bed and breakfast'!T16</f>
        <v>18600</v>
      </c>
      <c r="U16" s="13">
        <f>'C завтраками| Bed and breakfast'!U16</f>
        <v>17700</v>
      </c>
      <c r="V16" s="13">
        <f>'C завтраками| Bed and breakfast'!V16</f>
        <v>19500</v>
      </c>
      <c r="W16" s="205">
        <f>'C завтраками| Bed and breakfast'!W16</f>
        <v>23000</v>
      </c>
      <c r="X16" s="205">
        <f>'C завтраками| Bed and breakfast'!X16</f>
        <v>38000</v>
      </c>
      <c r="Y16" s="205">
        <f>'C завтраками| Bed and breakfast'!Y16</f>
        <v>40000</v>
      </c>
      <c r="Z16" s="205">
        <f>'C завтраками| Bed and breakfast'!Z16</f>
        <v>50000</v>
      </c>
      <c r="AA16" s="205">
        <f>'C завтраками| Bed and breakfast'!AA16</f>
        <v>50000</v>
      </c>
      <c r="AB16" s="205">
        <f>'C завтраками| Bed and breakfast'!AB16</f>
        <v>45500</v>
      </c>
      <c r="AC16" s="205">
        <f>'C завтраками| Bed and breakfast'!AC16</f>
        <v>38000</v>
      </c>
      <c r="AD16" s="205">
        <f>'C завтраками| Bed and breakfast'!AD16</f>
        <v>35000</v>
      </c>
      <c r="AE16" s="205">
        <f>'C завтраками| Bed and breakfast'!AE16</f>
        <v>29000</v>
      </c>
      <c r="AF16" s="205">
        <f>'C завтраками| Bed and breakfast'!AF16</f>
        <v>30000</v>
      </c>
      <c r="AG16" s="205">
        <f>'C завтраками| Bed and breakfast'!AG16</f>
        <v>29000</v>
      </c>
      <c r="AH16" s="205">
        <f>'C завтраками| Bed and breakfast'!AH16</f>
        <v>29000</v>
      </c>
      <c r="AI16" s="205">
        <f>'C завтраками| Bed and breakfast'!AI16</f>
        <v>31000</v>
      </c>
      <c r="AJ16" s="205">
        <f>'C завтраками| Bed and breakfast'!AJ16</f>
        <v>31000</v>
      </c>
      <c r="AK16" s="205">
        <f>'C завтраками| Bed and breakfast'!AK16</f>
        <v>33000</v>
      </c>
      <c r="AL16" s="205">
        <f>'C завтраками| Bed and breakfast'!AL16</f>
        <v>33000</v>
      </c>
      <c r="AM16" s="205">
        <f>'C завтраками| Bed and breakfast'!AM16</f>
        <v>34000</v>
      </c>
      <c r="AN16" s="205">
        <f>'C завтраками| Bed and breakfast'!AN16</f>
        <v>34000</v>
      </c>
      <c r="AO16" s="205">
        <f>'C завтраками| Bed and breakfast'!AO16</f>
        <v>34000</v>
      </c>
      <c r="AP16" s="205">
        <f>'C завтраками| Bed and breakfast'!AP16</f>
        <v>39200</v>
      </c>
      <c r="AQ16" s="205">
        <f>'C завтраками| Bed and breakfast'!AQ16</f>
        <v>39200</v>
      </c>
      <c r="AR16" s="205">
        <f>'C завтраками| Bed and breakfast'!AR16</f>
        <v>39200</v>
      </c>
      <c r="AS16" s="205">
        <f>'C завтраками| Bed and breakfast'!AS16</f>
        <v>34000</v>
      </c>
      <c r="AT16" s="205">
        <f>'C завтраками| Bed and breakfast'!AT16</f>
        <v>33000</v>
      </c>
      <c r="AU16" s="205">
        <f>'C завтраками| Bed and breakfast'!AU16</f>
        <v>29000</v>
      </c>
      <c r="AV16" s="205">
        <f>'C завтраками| Bed and breakfast'!AV16</f>
        <v>31000</v>
      </c>
      <c r="AW16" s="205">
        <f>'C завтраками| Bed and breakfast'!AW16</f>
        <v>30000</v>
      </c>
      <c r="AX16" s="13">
        <f>'C завтраками| Bed and breakfast'!AX16</f>
        <v>18200</v>
      </c>
      <c r="AY16" s="13">
        <f>'C завтраками| Bed and breakfast'!AY16</f>
        <v>19200</v>
      </c>
      <c r="AZ16" s="13">
        <f>'C завтраками| Bed and breakfast'!AZ16</f>
        <v>18200</v>
      </c>
      <c r="BA16" s="13">
        <f>'C завтраками| Bed and breakfast'!BA16</f>
        <v>19200</v>
      </c>
      <c r="BB16" s="13">
        <f>'C завтраками| Bed and breakfast'!BB16</f>
        <v>17700</v>
      </c>
      <c r="BC16" s="13">
        <f>'C завтраками| Bed and breakfast'!BC16</f>
        <v>18700</v>
      </c>
      <c r="BD16" s="13">
        <f>'C завтраками| Bed and breakfast'!BD16</f>
        <v>17700</v>
      </c>
    </row>
    <row r="17" spans="1:56" s="10" customFormat="1" ht="12" customHeight="1" x14ac:dyDescent="0.2">
      <c r="A17" s="278">
        <v>2</v>
      </c>
      <c r="B17" s="13">
        <f>'C завтраками| Bed and breakfast'!B17</f>
        <v>19900</v>
      </c>
      <c r="C17" s="13">
        <f>'C завтраками| Bed and breakfast'!C17</f>
        <v>20800</v>
      </c>
      <c r="D17" s="13">
        <f>'C завтраками| Bed and breakfast'!D17</f>
        <v>24300</v>
      </c>
      <c r="E17" s="13">
        <f>'C завтраками| Bed and breakfast'!E17</f>
        <v>20800</v>
      </c>
      <c r="F17" s="13">
        <f>'C завтраками| Bed and breakfast'!F17</f>
        <v>22800</v>
      </c>
      <c r="G17" s="13">
        <f>'C завтраками| Bed and breakfast'!G17</f>
        <v>24300</v>
      </c>
      <c r="H17" s="13">
        <f>'C завтраками| Bed and breakfast'!H17</f>
        <v>19000</v>
      </c>
      <c r="I17" s="13">
        <f>'C завтраками| Bed and breakfast'!I17</f>
        <v>17500</v>
      </c>
      <c r="J17" s="13">
        <f>'C завтраками| Bed and breakfast'!J17</f>
        <v>16700</v>
      </c>
      <c r="K17" s="13">
        <f>'C завтраками| Bed and breakfast'!K17</f>
        <v>16100</v>
      </c>
      <c r="L17" s="13">
        <f>'C завтраками| Bed and breakfast'!L17</f>
        <v>15900</v>
      </c>
      <c r="M17" s="13">
        <f>'C завтраками| Bed and breakfast'!M17</f>
        <v>16100</v>
      </c>
      <c r="N17" s="13">
        <f>'C завтраками| Bed and breakfast'!N17</f>
        <v>15900</v>
      </c>
      <c r="O17" s="13">
        <f>'C завтраками| Bed and breakfast'!O17</f>
        <v>15900</v>
      </c>
      <c r="P17" s="13">
        <f>'C завтраками| Bed and breakfast'!P17</f>
        <v>16100</v>
      </c>
      <c r="Q17" s="13">
        <f>'C завтраками| Bed and breakfast'!Q17</f>
        <v>16300</v>
      </c>
      <c r="R17" s="13">
        <f>'C завтраками| Bed and breakfast'!R17</f>
        <v>16100</v>
      </c>
      <c r="S17" s="13">
        <f>'C завтраками| Bed and breakfast'!S17</f>
        <v>16700</v>
      </c>
      <c r="T17" s="13">
        <f>'C завтраками| Bed and breakfast'!T17</f>
        <v>19900</v>
      </c>
      <c r="U17" s="13">
        <f>'C завтраками| Bed and breakfast'!U17</f>
        <v>19000</v>
      </c>
      <c r="V17" s="13">
        <f>'C завтраками| Bed and breakfast'!V17</f>
        <v>20800</v>
      </c>
      <c r="W17" s="205">
        <f>'C завтраками| Bed and breakfast'!W17</f>
        <v>24300</v>
      </c>
      <c r="X17" s="205">
        <f>'C завтраками| Bed and breakfast'!X17</f>
        <v>39900</v>
      </c>
      <c r="Y17" s="205">
        <f>'C завтраками| Bed and breakfast'!Y17</f>
        <v>41900</v>
      </c>
      <c r="Z17" s="205">
        <f>'C завтраками| Bed and breakfast'!Z17</f>
        <v>51900</v>
      </c>
      <c r="AA17" s="205">
        <f>'C завтраками| Bed and breakfast'!AA17</f>
        <v>51900</v>
      </c>
      <c r="AB17" s="205">
        <f>'C завтраками| Bed and breakfast'!AB17</f>
        <v>47400</v>
      </c>
      <c r="AC17" s="205">
        <f>'C завтраками| Bed and breakfast'!AC17</f>
        <v>39900</v>
      </c>
      <c r="AD17" s="205">
        <f>'C завтраками| Bed and breakfast'!AD17</f>
        <v>36900</v>
      </c>
      <c r="AE17" s="205">
        <f>'C завтраками| Bed and breakfast'!AE17</f>
        <v>30700</v>
      </c>
      <c r="AF17" s="205">
        <f>'C завтраками| Bed and breakfast'!AF17</f>
        <v>31700</v>
      </c>
      <c r="AG17" s="205">
        <f>'C завтраками| Bed and breakfast'!AG17</f>
        <v>30700</v>
      </c>
      <c r="AH17" s="205">
        <f>'C завтраками| Bed and breakfast'!AH17</f>
        <v>30700</v>
      </c>
      <c r="AI17" s="205">
        <f>'C завтраками| Bed and breakfast'!AI17</f>
        <v>32700</v>
      </c>
      <c r="AJ17" s="205">
        <f>'C завтраками| Bed and breakfast'!AJ17</f>
        <v>32700</v>
      </c>
      <c r="AK17" s="205">
        <f>'C завтраками| Bed and breakfast'!AK17</f>
        <v>34700</v>
      </c>
      <c r="AL17" s="205">
        <f>'C завтраками| Bed and breakfast'!AL17</f>
        <v>34700</v>
      </c>
      <c r="AM17" s="205">
        <f>'C завтраками| Bed and breakfast'!AM17</f>
        <v>35700</v>
      </c>
      <c r="AN17" s="205">
        <f>'C завтраками| Bed and breakfast'!AN17</f>
        <v>35700</v>
      </c>
      <c r="AO17" s="205">
        <f>'C завтраками| Bed and breakfast'!AO17</f>
        <v>35700</v>
      </c>
      <c r="AP17" s="205">
        <f>'C завтраками| Bed and breakfast'!AP17</f>
        <v>40900</v>
      </c>
      <c r="AQ17" s="205">
        <f>'C завтраками| Bed and breakfast'!AQ17</f>
        <v>40900</v>
      </c>
      <c r="AR17" s="205">
        <f>'C завтраками| Bed and breakfast'!AR17</f>
        <v>40900</v>
      </c>
      <c r="AS17" s="205">
        <f>'C завтраками| Bed and breakfast'!AS17</f>
        <v>35700</v>
      </c>
      <c r="AT17" s="205">
        <f>'C завтраками| Bed and breakfast'!AT17</f>
        <v>34700</v>
      </c>
      <c r="AU17" s="205">
        <f>'C завтраками| Bed and breakfast'!AU17</f>
        <v>30700</v>
      </c>
      <c r="AV17" s="205">
        <f>'C завтраками| Bed and breakfast'!AV17</f>
        <v>32700</v>
      </c>
      <c r="AW17" s="205">
        <f>'C завтраками| Bed and breakfast'!AW17</f>
        <v>31700</v>
      </c>
      <c r="AX17" s="13">
        <f>'C завтраками| Bed and breakfast'!AX17</f>
        <v>19900</v>
      </c>
      <c r="AY17" s="13">
        <f>'C завтраками| Bed and breakfast'!AY17</f>
        <v>20900</v>
      </c>
      <c r="AZ17" s="13">
        <f>'C завтраками| Bed and breakfast'!AZ17</f>
        <v>19900</v>
      </c>
      <c r="BA17" s="13">
        <f>'C завтраками| Bed and breakfast'!BA17</f>
        <v>20900</v>
      </c>
      <c r="BB17" s="13">
        <f>'C завтраками| Bed and breakfast'!BB17</f>
        <v>19400</v>
      </c>
      <c r="BC17" s="13">
        <f>'C завтраками| Bed and breakfast'!BC17</f>
        <v>20400</v>
      </c>
      <c r="BD17" s="13">
        <f>'C завтраками| Bed and breakfast'!BD17</f>
        <v>19400</v>
      </c>
    </row>
    <row r="18" spans="1:56"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25100</v>
      </c>
      <c r="C19" s="13">
        <f>'C завтраками| Bed and breakfast'!C19</f>
        <v>26000</v>
      </c>
      <c r="D19" s="13">
        <f>'C завтраками| Bed and breakfast'!D19</f>
        <v>29500</v>
      </c>
      <c r="E19" s="13">
        <f>'C завтраками| Bed and breakfast'!E19</f>
        <v>26000</v>
      </c>
      <c r="F19" s="13">
        <f>'C завтраками| Bed and breakfast'!F19</f>
        <v>28000</v>
      </c>
      <c r="G19" s="13">
        <f>'C завтраками| Bed and breakfast'!G19</f>
        <v>29500</v>
      </c>
      <c r="H19" s="13">
        <f>'C завтраками| Bed and breakfast'!H19</f>
        <v>24200</v>
      </c>
      <c r="I19" s="13">
        <f>'C завтраками| Bed and breakfast'!I19</f>
        <v>22700</v>
      </c>
      <c r="J19" s="13">
        <f>'C завтраками| Bed and breakfast'!J19</f>
        <v>21900</v>
      </c>
      <c r="K19" s="13">
        <f>'C завтраками| Bed and breakfast'!K19</f>
        <v>21300</v>
      </c>
      <c r="L19" s="13">
        <f>'C завтраками| Bed and breakfast'!L19</f>
        <v>21100</v>
      </c>
      <c r="M19" s="13">
        <f>'C завтраками| Bed and breakfast'!M19</f>
        <v>21300</v>
      </c>
      <c r="N19" s="13">
        <f>'C завтраками| Bed and breakfast'!N19</f>
        <v>21100</v>
      </c>
      <c r="O19" s="13">
        <f>'C завтраками| Bed and breakfast'!O19</f>
        <v>21100</v>
      </c>
      <c r="P19" s="13">
        <f>'C завтраками| Bed and breakfast'!P19</f>
        <v>21300</v>
      </c>
      <c r="Q19" s="13">
        <f>'C завтраками| Bed and breakfast'!Q19</f>
        <v>21500</v>
      </c>
      <c r="R19" s="13">
        <f>'C завтраками| Bed and breakfast'!R19</f>
        <v>21300</v>
      </c>
      <c r="S19" s="13">
        <f>'C завтраками| Bed and breakfast'!S19</f>
        <v>21900</v>
      </c>
      <c r="T19" s="13">
        <f>'C завтраками| Bed and breakfast'!T19</f>
        <v>25100</v>
      </c>
      <c r="U19" s="13">
        <f>'C завтраками| Bed and breakfast'!U19</f>
        <v>24200</v>
      </c>
      <c r="V19" s="13">
        <f>'C завтраками| Bed and breakfast'!V19</f>
        <v>26000</v>
      </c>
      <c r="W19" s="205">
        <f>'C завтраками| Bed and breakfast'!W19</f>
        <v>29500</v>
      </c>
      <c r="X19" s="205">
        <f>'C завтраками| Bed and breakfast'!X19</f>
        <v>41000</v>
      </c>
      <c r="Y19" s="205">
        <f>'C завтраками| Bed and breakfast'!Y19</f>
        <v>43000</v>
      </c>
      <c r="Z19" s="205">
        <f>'C завтраками| Bed and breakfast'!Z19</f>
        <v>53000</v>
      </c>
      <c r="AA19" s="205">
        <f>'C завтраками| Bed and breakfast'!AA19</f>
        <v>53000</v>
      </c>
      <c r="AB19" s="205">
        <f>'C завтраками| Bed and breakfast'!AB19</f>
        <v>48500</v>
      </c>
      <c r="AC19" s="205">
        <f>'C завтраками| Bed and breakfast'!AC19</f>
        <v>41000</v>
      </c>
      <c r="AD19" s="205">
        <f>'C завтраками| Bed and breakfast'!AD19</f>
        <v>38000</v>
      </c>
      <c r="AE19" s="205">
        <f>'C завтраками| Bed and breakfast'!AE19</f>
        <v>32000</v>
      </c>
      <c r="AF19" s="205">
        <f>'C завтраками| Bed and breakfast'!AF19</f>
        <v>33000</v>
      </c>
      <c r="AG19" s="205">
        <f>'C завтраками| Bed and breakfast'!AG19</f>
        <v>32000</v>
      </c>
      <c r="AH19" s="205">
        <f>'C завтраками| Bed and breakfast'!AH19</f>
        <v>32000</v>
      </c>
      <c r="AI19" s="205">
        <f>'C завтраками| Bed and breakfast'!AI19</f>
        <v>34000</v>
      </c>
      <c r="AJ19" s="205">
        <f>'C завтраками| Bed and breakfast'!AJ19</f>
        <v>34000</v>
      </c>
      <c r="AK19" s="205">
        <f>'C завтраками| Bed and breakfast'!AK19</f>
        <v>36000</v>
      </c>
      <c r="AL19" s="205">
        <f>'C завтраками| Bed and breakfast'!AL19</f>
        <v>36000</v>
      </c>
      <c r="AM19" s="205">
        <f>'C завтраками| Bed and breakfast'!AM19</f>
        <v>37000</v>
      </c>
      <c r="AN19" s="205">
        <f>'C завтраками| Bed and breakfast'!AN19</f>
        <v>37000</v>
      </c>
      <c r="AO19" s="205">
        <f>'C завтраками| Bed and breakfast'!AO19</f>
        <v>37000</v>
      </c>
      <c r="AP19" s="205">
        <f>'C завтраками| Bed and breakfast'!AP19</f>
        <v>42200</v>
      </c>
      <c r="AQ19" s="205">
        <f>'C завтраками| Bed and breakfast'!AQ19</f>
        <v>42200</v>
      </c>
      <c r="AR19" s="205">
        <f>'C завтраками| Bed and breakfast'!AR19</f>
        <v>42200</v>
      </c>
      <c r="AS19" s="205">
        <f>'C завтраками| Bed and breakfast'!AS19</f>
        <v>37000</v>
      </c>
      <c r="AT19" s="205">
        <f>'C завтраками| Bed and breakfast'!AT19</f>
        <v>36000</v>
      </c>
      <c r="AU19" s="205">
        <f>'C завтраками| Bed and breakfast'!AU19</f>
        <v>32000</v>
      </c>
      <c r="AV19" s="205">
        <f>'C завтраками| Bed and breakfast'!AV19</f>
        <v>34000</v>
      </c>
      <c r="AW19" s="205">
        <f>'C завтраками| Bed and breakfast'!AW19</f>
        <v>33000</v>
      </c>
      <c r="AX19" s="13">
        <f>'C завтраками| Bed and breakfast'!AX19</f>
        <v>24700</v>
      </c>
      <c r="AY19" s="13">
        <f>'C завтраками| Bed and breakfast'!AY19</f>
        <v>25700</v>
      </c>
      <c r="AZ19" s="13">
        <f>'C завтраками| Bed and breakfast'!AZ19</f>
        <v>24700</v>
      </c>
      <c r="BA19" s="13">
        <f>'C завтраками| Bed and breakfast'!BA19</f>
        <v>25700</v>
      </c>
      <c r="BB19" s="13">
        <f>'C завтраками| Bed and breakfast'!BB19</f>
        <v>24200</v>
      </c>
      <c r="BC19" s="13">
        <f>'C завтраками| Bed and breakfast'!BC19</f>
        <v>25200</v>
      </c>
      <c r="BD19" s="13">
        <f>'C завтраками| Bed and breakfast'!BD19</f>
        <v>24200</v>
      </c>
    </row>
    <row r="20" spans="1:56" s="10" customFormat="1" ht="12" customHeight="1" x14ac:dyDescent="0.2">
      <c r="A20" s="278">
        <v>2</v>
      </c>
      <c r="B20" s="13">
        <f>'C завтраками| Bed and breakfast'!B20</f>
        <v>26400</v>
      </c>
      <c r="C20" s="13">
        <f>'C завтраками| Bed and breakfast'!C20</f>
        <v>27300</v>
      </c>
      <c r="D20" s="13">
        <f>'C завтраками| Bed and breakfast'!D20</f>
        <v>30800</v>
      </c>
      <c r="E20" s="13">
        <f>'C завтраками| Bed and breakfast'!E20</f>
        <v>27300</v>
      </c>
      <c r="F20" s="13">
        <f>'C завтраками| Bed and breakfast'!F20</f>
        <v>29300</v>
      </c>
      <c r="G20" s="13">
        <f>'C завтраками| Bed and breakfast'!G20</f>
        <v>30800</v>
      </c>
      <c r="H20" s="13">
        <f>'C завтраками| Bed and breakfast'!H20</f>
        <v>25500</v>
      </c>
      <c r="I20" s="13">
        <f>'C завтраками| Bed and breakfast'!I20</f>
        <v>24000</v>
      </c>
      <c r="J20" s="13">
        <f>'C завтраками| Bed and breakfast'!J20</f>
        <v>23200</v>
      </c>
      <c r="K20" s="13">
        <f>'C завтраками| Bed and breakfast'!K20</f>
        <v>22600</v>
      </c>
      <c r="L20" s="13">
        <f>'C завтраками| Bed and breakfast'!L20</f>
        <v>22400</v>
      </c>
      <c r="M20" s="13">
        <f>'C завтраками| Bed and breakfast'!M20</f>
        <v>22600</v>
      </c>
      <c r="N20" s="13">
        <f>'C завтраками| Bed and breakfast'!N20</f>
        <v>22400</v>
      </c>
      <c r="O20" s="13">
        <f>'C завтраками| Bed and breakfast'!O20</f>
        <v>22400</v>
      </c>
      <c r="P20" s="13">
        <f>'C завтраками| Bed and breakfast'!P20</f>
        <v>22600</v>
      </c>
      <c r="Q20" s="13">
        <f>'C завтраками| Bed and breakfast'!Q20</f>
        <v>22800</v>
      </c>
      <c r="R20" s="13">
        <f>'C завтраками| Bed and breakfast'!R20</f>
        <v>22600</v>
      </c>
      <c r="S20" s="13">
        <f>'C завтраками| Bed and breakfast'!S20</f>
        <v>23200</v>
      </c>
      <c r="T20" s="13">
        <f>'C завтраками| Bed and breakfast'!T20</f>
        <v>26400</v>
      </c>
      <c r="U20" s="13">
        <f>'C завтраками| Bed and breakfast'!U20</f>
        <v>25500</v>
      </c>
      <c r="V20" s="13">
        <f>'C завтраками| Bed and breakfast'!V20</f>
        <v>27300</v>
      </c>
      <c r="W20" s="205">
        <f>'C завтраками| Bed and breakfast'!W20</f>
        <v>30800</v>
      </c>
      <c r="X20" s="205">
        <f>'C завтраками| Bed and breakfast'!X20</f>
        <v>42900</v>
      </c>
      <c r="Y20" s="205">
        <f>'C завтраками| Bed and breakfast'!Y20</f>
        <v>44900</v>
      </c>
      <c r="Z20" s="205">
        <f>'C завтраками| Bed and breakfast'!Z20</f>
        <v>54900</v>
      </c>
      <c r="AA20" s="205">
        <f>'C завтраками| Bed and breakfast'!AA20</f>
        <v>54900</v>
      </c>
      <c r="AB20" s="205">
        <f>'C завтраками| Bed and breakfast'!AB20</f>
        <v>50400</v>
      </c>
      <c r="AC20" s="205">
        <f>'C завтраками| Bed and breakfast'!AC20</f>
        <v>42900</v>
      </c>
      <c r="AD20" s="205">
        <f>'C завтраками| Bed and breakfast'!AD20</f>
        <v>39900</v>
      </c>
      <c r="AE20" s="205">
        <f>'C завтраками| Bed and breakfast'!AE20</f>
        <v>33700</v>
      </c>
      <c r="AF20" s="205">
        <f>'C завтраками| Bed and breakfast'!AF20</f>
        <v>34700</v>
      </c>
      <c r="AG20" s="205">
        <f>'C завтраками| Bed and breakfast'!AG20</f>
        <v>33700</v>
      </c>
      <c r="AH20" s="205">
        <f>'C завтраками| Bed and breakfast'!AH20</f>
        <v>33700</v>
      </c>
      <c r="AI20" s="205">
        <f>'C завтраками| Bed and breakfast'!AI20</f>
        <v>35700</v>
      </c>
      <c r="AJ20" s="205">
        <f>'C завтраками| Bed and breakfast'!AJ20</f>
        <v>35700</v>
      </c>
      <c r="AK20" s="205">
        <f>'C завтраками| Bed and breakfast'!AK20</f>
        <v>37700</v>
      </c>
      <c r="AL20" s="205">
        <f>'C завтраками| Bed and breakfast'!AL20</f>
        <v>37700</v>
      </c>
      <c r="AM20" s="205">
        <f>'C завтраками| Bed and breakfast'!AM20</f>
        <v>38700</v>
      </c>
      <c r="AN20" s="205">
        <f>'C завтраками| Bed and breakfast'!AN20</f>
        <v>38700</v>
      </c>
      <c r="AO20" s="205">
        <f>'C завтраками| Bed and breakfast'!AO20</f>
        <v>38700</v>
      </c>
      <c r="AP20" s="205">
        <f>'C завтраками| Bed and breakfast'!AP20</f>
        <v>43900</v>
      </c>
      <c r="AQ20" s="205">
        <f>'C завтраками| Bed and breakfast'!AQ20</f>
        <v>43900</v>
      </c>
      <c r="AR20" s="205">
        <f>'C завтраками| Bed and breakfast'!AR20</f>
        <v>43900</v>
      </c>
      <c r="AS20" s="205">
        <f>'C завтраками| Bed and breakfast'!AS20</f>
        <v>38700</v>
      </c>
      <c r="AT20" s="205">
        <f>'C завтраками| Bed and breakfast'!AT20</f>
        <v>37700</v>
      </c>
      <c r="AU20" s="205">
        <f>'C завтраками| Bed and breakfast'!AU20</f>
        <v>33700</v>
      </c>
      <c r="AV20" s="205">
        <f>'C завтраками| Bed and breakfast'!AV20</f>
        <v>35700</v>
      </c>
      <c r="AW20" s="205">
        <f>'C завтраками| Bed and breakfast'!AW20</f>
        <v>34700</v>
      </c>
      <c r="AX20" s="13">
        <f>'C завтраками| Bed and breakfast'!AX20</f>
        <v>26400</v>
      </c>
      <c r="AY20" s="13">
        <f>'C завтраками| Bed and breakfast'!AY20</f>
        <v>27400</v>
      </c>
      <c r="AZ20" s="13">
        <f>'C завтраками| Bed and breakfast'!AZ20</f>
        <v>26400</v>
      </c>
      <c r="BA20" s="13">
        <f>'C завтраками| Bed and breakfast'!BA20</f>
        <v>27400</v>
      </c>
      <c r="BB20" s="13">
        <f>'C завтраками| Bed and breakfast'!BB20</f>
        <v>25900</v>
      </c>
      <c r="BC20" s="13">
        <f>'C завтраками| Bed and breakfast'!BC20</f>
        <v>26900</v>
      </c>
      <c r="BD20" s="13">
        <f>'C завтраками| Bed and breakfast'!BD20</f>
        <v>25900</v>
      </c>
    </row>
    <row r="21" spans="1:56" s="10" customFormat="1" ht="12" customHeight="1" x14ac:dyDescent="0.2">
      <c r="A21" s="278">
        <v>3</v>
      </c>
      <c r="B21" s="13">
        <f>'C завтраками| Bed and breakfast'!B21</f>
        <v>27700</v>
      </c>
      <c r="C21" s="13">
        <f>'C завтраками| Bed and breakfast'!C21</f>
        <v>28600</v>
      </c>
      <c r="D21" s="13">
        <f>'C завтраками| Bed and breakfast'!D21</f>
        <v>32100</v>
      </c>
      <c r="E21" s="13">
        <f>'C завтраками| Bed and breakfast'!E21</f>
        <v>28600</v>
      </c>
      <c r="F21" s="13">
        <f>'C завтраками| Bed and breakfast'!F21</f>
        <v>30600</v>
      </c>
      <c r="G21" s="13">
        <f>'C завтраками| Bed and breakfast'!G21</f>
        <v>32100</v>
      </c>
      <c r="H21" s="13">
        <f>'C завтраками| Bed and breakfast'!H21</f>
        <v>26800</v>
      </c>
      <c r="I21" s="13">
        <f>'C завтраками| Bed and breakfast'!I21</f>
        <v>25300</v>
      </c>
      <c r="J21" s="13">
        <f>'C завтраками| Bed and breakfast'!J21</f>
        <v>24500</v>
      </c>
      <c r="K21" s="13">
        <f>'C завтраками| Bed and breakfast'!K21</f>
        <v>23900</v>
      </c>
      <c r="L21" s="13">
        <f>'C завтраками| Bed and breakfast'!L21</f>
        <v>23700</v>
      </c>
      <c r="M21" s="13">
        <f>'C завтраками| Bed and breakfast'!M21</f>
        <v>23900</v>
      </c>
      <c r="N21" s="13">
        <f>'C завтраками| Bed and breakfast'!N21</f>
        <v>23700</v>
      </c>
      <c r="O21" s="13">
        <f>'C завтраками| Bed and breakfast'!O21</f>
        <v>23700</v>
      </c>
      <c r="P21" s="13">
        <f>'C завтраками| Bed and breakfast'!P21</f>
        <v>23900</v>
      </c>
      <c r="Q21" s="13">
        <f>'C завтраками| Bed and breakfast'!Q21</f>
        <v>24100</v>
      </c>
      <c r="R21" s="13">
        <f>'C завтраками| Bed and breakfast'!R21</f>
        <v>23900</v>
      </c>
      <c r="S21" s="13">
        <f>'C завтраками| Bed and breakfast'!S21</f>
        <v>24500</v>
      </c>
      <c r="T21" s="13">
        <f>'C завтраками| Bed and breakfast'!T21</f>
        <v>27700</v>
      </c>
      <c r="U21" s="13">
        <f>'C завтраками| Bed and breakfast'!U21</f>
        <v>26800</v>
      </c>
      <c r="V21" s="13">
        <f>'C завтраками| Bed and breakfast'!V21</f>
        <v>28600</v>
      </c>
      <c r="W21" s="205">
        <f>'C завтраками| Bed and breakfast'!W21</f>
        <v>32100</v>
      </c>
      <c r="X21" s="205">
        <f>'C завтраками| Bed and breakfast'!X21</f>
        <v>44800</v>
      </c>
      <c r="Y21" s="205">
        <f>'C завтраками| Bed and breakfast'!Y21</f>
        <v>46800</v>
      </c>
      <c r="Z21" s="205">
        <f>'C завтраками| Bed and breakfast'!Z21</f>
        <v>56800</v>
      </c>
      <c r="AA21" s="205">
        <f>'C завтраками| Bed and breakfast'!AA21</f>
        <v>56800</v>
      </c>
      <c r="AB21" s="205">
        <f>'C завтраками| Bed and breakfast'!AB21</f>
        <v>52300</v>
      </c>
      <c r="AC21" s="205">
        <f>'C завтраками| Bed and breakfast'!AC21</f>
        <v>44800</v>
      </c>
      <c r="AD21" s="205">
        <f>'C завтраками| Bed and breakfast'!AD21</f>
        <v>41800</v>
      </c>
      <c r="AE21" s="205">
        <f>'C завтраками| Bed and breakfast'!AE21</f>
        <v>35400</v>
      </c>
      <c r="AF21" s="205">
        <f>'C завтраками| Bed and breakfast'!AF21</f>
        <v>36400</v>
      </c>
      <c r="AG21" s="205">
        <f>'C завтраками| Bed and breakfast'!AG21</f>
        <v>35400</v>
      </c>
      <c r="AH21" s="205">
        <f>'C завтраками| Bed and breakfast'!AH21</f>
        <v>35400</v>
      </c>
      <c r="AI21" s="205">
        <f>'C завтраками| Bed and breakfast'!AI21</f>
        <v>37400</v>
      </c>
      <c r="AJ21" s="205">
        <f>'C завтраками| Bed and breakfast'!AJ21</f>
        <v>37400</v>
      </c>
      <c r="AK21" s="205">
        <f>'C завтраками| Bed and breakfast'!AK21</f>
        <v>39400</v>
      </c>
      <c r="AL21" s="205">
        <f>'C завтраками| Bed and breakfast'!AL21</f>
        <v>39400</v>
      </c>
      <c r="AM21" s="205">
        <f>'C завтраками| Bed and breakfast'!AM21</f>
        <v>40400</v>
      </c>
      <c r="AN21" s="205">
        <f>'C завтраками| Bed and breakfast'!AN21</f>
        <v>40400</v>
      </c>
      <c r="AO21" s="205">
        <f>'C завтраками| Bed and breakfast'!AO21</f>
        <v>40400</v>
      </c>
      <c r="AP21" s="205">
        <f>'C завтраками| Bed and breakfast'!AP21</f>
        <v>45600</v>
      </c>
      <c r="AQ21" s="205">
        <f>'C завтраками| Bed and breakfast'!AQ21</f>
        <v>45600</v>
      </c>
      <c r="AR21" s="205">
        <f>'C завтраками| Bed and breakfast'!AR21</f>
        <v>45600</v>
      </c>
      <c r="AS21" s="205">
        <f>'C завтраками| Bed and breakfast'!AS21</f>
        <v>40400</v>
      </c>
      <c r="AT21" s="205">
        <f>'C завтраками| Bed and breakfast'!AT21</f>
        <v>39400</v>
      </c>
      <c r="AU21" s="205">
        <f>'C завтраками| Bed and breakfast'!AU21</f>
        <v>35400</v>
      </c>
      <c r="AV21" s="205">
        <f>'C завтраками| Bed and breakfast'!AV21</f>
        <v>37400</v>
      </c>
      <c r="AW21" s="205">
        <f>'C завтраками| Bed and breakfast'!AW21</f>
        <v>36400</v>
      </c>
      <c r="AX21" s="13">
        <f>'C завтраками| Bed and breakfast'!AX21</f>
        <v>28100</v>
      </c>
      <c r="AY21" s="13">
        <f>'C завтраками| Bed and breakfast'!AY21</f>
        <v>29100</v>
      </c>
      <c r="AZ21" s="13">
        <f>'C завтраками| Bed and breakfast'!AZ21</f>
        <v>28100</v>
      </c>
      <c r="BA21" s="13">
        <f>'C завтраками| Bed and breakfast'!BA21</f>
        <v>29100</v>
      </c>
      <c r="BB21" s="13">
        <f>'C завтраками| Bed and breakfast'!BB21</f>
        <v>27600</v>
      </c>
      <c r="BC21" s="13">
        <f>'C завтраками| Bed and breakfast'!BC21</f>
        <v>28600</v>
      </c>
      <c r="BD21" s="13">
        <f>'C завтраками| Bed and breakfast'!BD21</f>
        <v>27600</v>
      </c>
    </row>
    <row r="22" spans="1:56" s="10" customFormat="1" ht="12" customHeight="1" x14ac:dyDescent="0.2">
      <c r="A22" s="278">
        <v>4</v>
      </c>
      <c r="B22" s="13">
        <f>'C завтраками| Bed and breakfast'!B22</f>
        <v>29000</v>
      </c>
      <c r="C22" s="13">
        <f>'C завтраками| Bed and breakfast'!C22</f>
        <v>29900</v>
      </c>
      <c r="D22" s="13">
        <f>'C завтраками| Bed and breakfast'!D22</f>
        <v>33400</v>
      </c>
      <c r="E22" s="13">
        <f>'C завтраками| Bed and breakfast'!E22</f>
        <v>29900</v>
      </c>
      <c r="F22" s="13">
        <f>'C завтраками| Bed and breakfast'!F22</f>
        <v>31900</v>
      </c>
      <c r="G22" s="13">
        <f>'C завтраками| Bed and breakfast'!G22</f>
        <v>33400</v>
      </c>
      <c r="H22" s="13">
        <f>'C завтраками| Bed and breakfast'!H22</f>
        <v>28100</v>
      </c>
      <c r="I22" s="13">
        <f>'C завтраками| Bed and breakfast'!I22</f>
        <v>26600</v>
      </c>
      <c r="J22" s="13">
        <f>'C завтраками| Bed and breakfast'!J22</f>
        <v>25800</v>
      </c>
      <c r="K22" s="13">
        <f>'C завтраками| Bed and breakfast'!K22</f>
        <v>25200</v>
      </c>
      <c r="L22" s="13">
        <f>'C завтраками| Bed and breakfast'!L22</f>
        <v>25000</v>
      </c>
      <c r="M22" s="13">
        <f>'C завтраками| Bed and breakfast'!M22</f>
        <v>25200</v>
      </c>
      <c r="N22" s="13">
        <f>'C завтраками| Bed and breakfast'!N22</f>
        <v>25000</v>
      </c>
      <c r="O22" s="13">
        <f>'C завтраками| Bed and breakfast'!O22</f>
        <v>25000</v>
      </c>
      <c r="P22" s="13">
        <f>'C завтраками| Bed and breakfast'!P22</f>
        <v>25200</v>
      </c>
      <c r="Q22" s="13">
        <f>'C завтраками| Bed and breakfast'!Q22</f>
        <v>25400</v>
      </c>
      <c r="R22" s="13">
        <f>'C завтраками| Bed and breakfast'!R22</f>
        <v>25200</v>
      </c>
      <c r="S22" s="13">
        <f>'C завтраками| Bed and breakfast'!S22</f>
        <v>25800</v>
      </c>
      <c r="T22" s="13">
        <f>'C завтраками| Bed and breakfast'!T22</f>
        <v>29000</v>
      </c>
      <c r="U22" s="13">
        <f>'C завтраками| Bed and breakfast'!U22</f>
        <v>28100</v>
      </c>
      <c r="V22" s="13">
        <f>'C завтраками| Bed and breakfast'!V22</f>
        <v>29900</v>
      </c>
      <c r="W22" s="205">
        <f>'C завтраками| Bed and breakfast'!W22</f>
        <v>33400</v>
      </c>
      <c r="X22" s="205">
        <f>'C завтраками| Bed and breakfast'!X22</f>
        <v>46700</v>
      </c>
      <c r="Y22" s="205">
        <f>'C завтраками| Bed and breakfast'!Y22</f>
        <v>48700</v>
      </c>
      <c r="Z22" s="205">
        <f>'C завтраками| Bed and breakfast'!Z22</f>
        <v>58700</v>
      </c>
      <c r="AA22" s="205">
        <f>'C завтраками| Bed and breakfast'!AA22</f>
        <v>58700</v>
      </c>
      <c r="AB22" s="205">
        <f>'C завтраками| Bed and breakfast'!AB22</f>
        <v>54200</v>
      </c>
      <c r="AC22" s="205">
        <f>'C завтраками| Bed and breakfast'!AC22</f>
        <v>46700</v>
      </c>
      <c r="AD22" s="205">
        <f>'C завтраками| Bed and breakfast'!AD22</f>
        <v>43700</v>
      </c>
      <c r="AE22" s="205">
        <f>'C завтраками| Bed and breakfast'!AE22</f>
        <v>37100</v>
      </c>
      <c r="AF22" s="205">
        <f>'C завтраками| Bed and breakfast'!AF22</f>
        <v>38100</v>
      </c>
      <c r="AG22" s="205">
        <f>'C завтраками| Bed and breakfast'!AG22</f>
        <v>37100</v>
      </c>
      <c r="AH22" s="205">
        <f>'C завтраками| Bed and breakfast'!AH22</f>
        <v>37100</v>
      </c>
      <c r="AI22" s="205">
        <f>'C завтраками| Bed and breakfast'!AI22</f>
        <v>39100</v>
      </c>
      <c r="AJ22" s="205">
        <f>'C завтраками| Bed and breakfast'!AJ22</f>
        <v>39100</v>
      </c>
      <c r="AK22" s="205">
        <f>'C завтраками| Bed and breakfast'!AK22</f>
        <v>41100</v>
      </c>
      <c r="AL22" s="205">
        <f>'C завтраками| Bed and breakfast'!AL22</f>
        <v>41100</v>
      </c>
      <c r="AM22" s="205">
        <f>'C завтраками| Bed and breakfast'!AM22</f>
        <v>42100</v>
      </c>
      <c r="AN22" s="205">
        <f>'C завтраками| Bed and breakfast'!AN22</f>
        <v>42100</v>
      </c>
      <c r="AO22" s="205">
        <f>'C завтраками| Bed and breakfast'!AO22</f>
        <v>42100</v>
      </c>
      <c r="AP22" s="205">
        <f>'C завтраками| Bed and breakfast'!AP22</f>
        <v>47300</v>
      </c>
      <c r="AQ22" s="205">
        <f>'C завтраками| Bed and breakfast'!AQ22</f>
        <v>47300</v>
      </c>
      <c r="AR22" s="205">
        <f>'C завтраками| Bed and breakfast'!AR22</f>
        <v>47300</v>
      </c>
      <c r="AS22" s="205">
        <f>'C завтраками| Bed and breakfast'!AS22</f>
        <v>42100</v>
      </c>
      <c r="AT22" s="205">
        <f>'C завтраками| Bed and breakfast'!AT22</f>
        <v>41100</v>
      </c>
      <c r="AU22" s="205">
        <f>'C завтраками| Bed and breakfast'!AU22</f>
        <v>37100</v>
      </c>
      <c r="AV22" s="205">
        <f>'C завтраками| Bed and breakfast'!AV22</f>
        <v>39100</v>
      </c>
      <c r="AW22" s="205">
        <f>'C завтраками| Bed and breakfast'!AW22</f>
        <v>38100</v>
      </c>
      <c r="AX22" s="13">
        <f>'C завтраками| Bed and breakfast'!AX22</f>
        <v>29800</v>
      </c>
      <c r="AY22" s="13">
        <f>'C завтраками| Bed and breakfast'!AY22</f>
        <v>30800</v>
      </c>
      <c r="AZ22" s="13">
        <f>'C завтраками| Bed and breakfast'!AZ22</f>
        <v>29800</v>
      </c>
      <c r="BA22" s="13">
        <f>'C завтраками| Bed and breakfast'!BA22</f>
        <v>30800</v>
      </c>
      <c r="BB22" s="13">
        <f>'C завтраками| Bed and breakfast'!BB22</f>
        <v>29300</v>
      </c>
      <c r="BC22" s="13">
        <f>'C завтраками| Bed and breakfast'!BC22</f>
        <v>30300</v>
      </c>
      <c r="BD22" s="13">
        <f>'C завтраками| Bed and breakfast'!BD22</f>
        <v>29300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95">
        <f t="shared" ref="B26" si="0">B4</f>
        <v>45588</v>
      </c>
      <c r="C26" s="195">
        <f t="shared" ref="C26:BD26" si="1">C4</f>
        <v>45589</v>
      </c>
      <c r="D26" s="195">
        <f t="shared" si="1"/>
        <v>45591</v>
      </c>
      <c r="E26" s="195">
        <f t="shared" si="1"/>
        <v>45592</v>
      </c>
      <c r="F26" s="195">
        <f t="shared" si="1"/>
        <v>45595</v>
      </c>
      <c r="G26" s="195">
        <f t="shared" si="1"/>
        <v>45596</v>
      </c>
      <c r="H26" s="195">
        <f t="shared" si="1"/>
        <v>45597</v>
      </c>
      <c r="I26" s="113">
        <f t="shared" si="1"/>
        <v>45599</v>
      </c>
      <c r="J26" s="113">
        <f t="shared" si="1"/>
        <v>45600</v>
      </c>
      <c r="K26" s="195">
        <f t="shared" si="1"/>
        <v>45601</v>
      </c>
      <c r="L26" s="113">
        <f t="shared" si="1"/>
        <v>45604</v>
      </c>
      <c r="M26" s="195">
        <f t="shared" si="1"/>
        <v>45616</v>
      </c>
      <c r="N26" s="113">
        <f t="shared" si="1"/>
        <v>45618</v>
      </c>
      <c r="O26" s="113">
        <f t="shared" si="1"/>
        <v>45627</v>
      </c>
      <c r="P26" s="113">
        <f t="shared" si="1"/>
        <v>45632</v>
      </c>
      <c r="Q26" s="195">
        <f t="shared" si="1"/>
        <v>45636</v>
      </c>
      <c r="R26" s="113">
        <f t="shared" si="1"/>
        <v>45639</v>
      </c>
      <c r="S26" s="113">
        <f t="shared" si="1"/>
        <v>45641</v>
      </c>
      <c r="T26" s="113">
        <f t="shared" si="1"/>
        <v>45646</v>
      </c>
      <c r="U26" s="113">
        <f t="shared" si="1"/>
        <v>45648</v>
      </c>
      <c r="V26" s="113">
        <f t="shared" si="1"/>
        <v>45652</v>
      </c>
      <c r="W26" s="195">
        <f t="shared" si="1"/>
        <v>45653</v>
      </c>
      <c r="X26" s="195">
        <f t="shared" si="1"/>
        <v>45655</v>
      </c>
      <c r="Y26" s="195">
        <f t="shared" si="1"/>
        <v>45656</v>
      </c>
      <c r="Z26" s="195">
        <f t="shared" si="1"/>
        <v>45657</v>
      </c>
      <c r="AA26" s="195">
        <f t="shared" si="1"/>
        <v>45658</v>
      </c>
      <c r="AB26" s="195">
        <f t="shared" si="1"/>
        <v>45662</v>
      </c>
      <c r="AC26" s="195">
        <f t="shared" si="1"/>
        <v>45664</v>
      </c>
      <c r="AD26" s="195">
        <f t="shared" si="1"/>
        <v>45665</v>
      </c>
      <c r="AE26" s="195">
        <f t="shared" si="1"/>
        <v>45666</v>
      </c>
      <c r="AF26" s="195">
        <f t="shared" si="1"/>
        <v>45667</v>
      </c>
      <c r="AG26" s="195">
        <f t="shared" si="1"/>
        <v>45669</v>
      </c>
      <c r="AH26" s="195">
        <f t="shared" si="1"/>
        <v>45670</v>
      </c>
      <c r="AI26" s="195">
        <f t="shared" si="1"/>
        <v>45674</v>
      </c>
      <c r="AJ26" s="195">
        <f t="shared" si="1"/>
        <v>45676</v>
      </c>
      <c r="AK26" s="195">
        <f t="shared" si="1"/>
        <v>45681</v>
      </c>
      <c r="AL26" s="195">
        <f t="shared" si="1"/>
        <v>45683</v>
      </c>
      <c r="AM26" s="195">
        <f t="shared" si="1"/>
        <v>45688</v>
      </c>
      <c r="AN26" s="195">
        <f t="shared" si="1"/>
        <v>45695</v>
      </c>
      <c r="AO26" s="195">
        <f t="shared" si="1"/>
        <v>45697</v>
      </c>
      <c r="AP26" s="195">
        <f t="shared" si="1"/>
        <v>45702</v>
      </c>
      <c r="AQ26" s="195">
        <f t="shared" si="1"/>
        <v>45704</v>
      </c>
      <c r="AR26" s="195">
        <f t="shared" si="1"/>
        <v>45709</v>
      </c>
      <c r="AS26" s="195">
        <f t="shared" si="1"/>
        <v>45712</v>
      </c>
      <c r="AT26" s="195">
        <f t="shared" si="1"/>
        <v>45717</v>
      </c>
      <c r="AU26" s="195">
        <f t="shared" si="1"/>
        <v>45718</v>
      </c>
      <c r="AV26" s="195">
        <f t="shared" si="1"/>
        <v>45723</v>
      </c>
      <c r="AW26" s="195">
        <f t="shared" si="1"/>
        <v>45726</v>
      </c>
      <c r="AX26" s="113">
        <f t="shared" si="1"/>
        <v>45727</v>
      </c>
      <c r="AY26" s="113">
        <f t="shared" si="1"/>
        <v>45730</v>
      </c>
      <c r="AZ26" s="113">
        <f t="shared" si="1"/>
        <v>45732</v>
      </c>
      <c r="BA26" s="113">
        <f t="shared" si="1"/>
        <v>45737</v>
      </c>
      <c r="BB26" s="113">
        <f t="shared" si="1"/>
        <v>45739</v>
      </c>
      <c r="BC26" s="113">
        <f t="shared" si="1"/>
        <v>45744</v>
      </c>
      <c r="BD26" s="113">
        <f t="shared" si="1"/>
        <v>45746</v>
      </c>
    </row>
    <row r="27" spans="1:56" ht="21.75" customHeight="1" x14ac:dyDescent="0.25">
      <c r="A27" s="259"/>
      <c r="B27" s="195">
        <f t="shared" ref="B27" si="2">B5</f>
        <v>45588</v>
      </c>
      <c r="C27" s="195">
        <f t="shared" ref="C27:BD27" si="3">C5</f>
        <v>45590</v>
      </c>
      <c r="D27" s="195">
        <f t="shared" si="3"/>
        <v>45591</v>
      </c>
      <c r="E27" s="195">
        <f t="shared" si="3"/>
        <v>45594</v>
      </c>
      <c r="F27" s="195">
        <f t="shared" si="3"/>
        <v>45595</v>
      </c>
      <c r="G27" s="195">
        <f t="shared" si="3"/>
        <v>45596</v>
      </c>
      <c r="H27" s="195">
        <f t="shared" si="3"/>
        <v>45598</v>
      </c>
      <c r="I27" s="113">
        <f t="shared" si="3"/>
        <v>45599</v>
      </c>
      <c r="J27" s="113">
        <f t="shared" si="3"/>
        <v>45600</v>
      </c>
      <c r="K27" s="195">
        <f t="shared" si="3"/>
        <v>45603</v>
      </c>
      <c r="L27" s="113">
        <f t="shared" si="3"/>
        <v>45615</v>
      </c>
      <c r="M27" s="195">
        <f t="shared" si="3"/>
        <v>45617</v>
      </c>
      <c r="N27" s="113">
        <f t="shared" si="3"/>
        <v>45626</v>
      </c>
      <c r="O27" s="113">
        <f t="shared" si="3"/>
        <v>45631</v>
      </c>
      <c r="P27" s="113">
        <f t="shared" si="3"/>
        <v>45635</v>
      </c>
      <c r="Q27" s="195">
        <f t="shared" si="3"/>
        <v>45638</v>
      </c>
      <c r="R27" s="113">
        <f t="shared" si="3"/>
        <v>45640</v>
      </c>
      <c r="S27" s="113">
        <f t="shared" si="3"/>
        <v>45645</v>
      </c>
      <c r="T27" s="113">
        <f t="shared" si="3"/>
        <v>45647</v>
      </c>
      <c r="U27" s="113">
        <f t="shared" si="3"/>
        <v>45651</v>
      </c>
      <c r="V27" s="113">
        <f t="shared" si="3"/>
        <v>45652</v>
      </c>
      <c r="W27" s="195">
        <f t="shared" si="3"/>
        <v>45654</v>
      </c>
      <c r="X27" s="195">
        <f t="shared" si="3"/>
        <v>45655</v>
      </c>
      <c r="Y27" s="195">
        <f t="shared" si="3"/>
        <v>45656</v>
      </c>
      <c r="Z27" s="195">
        <f t="shared" si="3"/>
        <v>45657</v>
      </c>
      <c r="AA27" s="195">
        <f t="shared" si="3"/>
        <v>45661</v>
      </c>
      <c r="AB27" s="195">
        <f t="shared" si="3"/>
        <v>45663</v>
      </c>
      <c r="AC27" s="195">
        <f t="shared" si="3"/>
        <v>45664</v>
      </c>
      <c r="AD27" s="195">
        <f t="shared" si="3"/>
        <v>45665</v>
      </c>
      <c r="AE27" s="195">
        <f t="shared" si="3"/>
        <v>45666</v>
      </c>
      <c r="AF27" s="195">
        <f t="shared" si="3"/>
        <v>45668</v>
      </c>
      <c r="AG27" s="195">
        <f t="shared" si="3"/>
        <v>45669</v>
      </c>
      <c r="AH27" s="195">
        <f t="shared" si="3"/>
        <v>45673</v>
      </c>
      <c r="AI27" s="195">
        <f t="shared" si="3"/>
        <v>45675</v>
      </c>
      <c r="AJ27" s="195">
        <f t="shared" si="3"/>
        <v>45680</v>
      </c>
      <c r="AK27" s="195">
        <f t="shared" si="3"/>
        <v>45682</v>
      </c>
      <c r="AL27" s="195">
        <f t="shared" si="3"/>
        <v>45687</v>
      </c>
      <c r="AM27" s="195">
        <f t="shared" si="3"/>
        <v>45694</v>
      </c>
      <c r="AN27" s="195">
        <f t="shared" si="3"/>
        <v>45696</v>
      </c>
      <c r="AO27" s="195">
        <f t="shared" si="3"/>
        <v>45701</v>
      </c>
      <c r="AP27" s="195">
        <f t="shared" si="3"/>
        <v>45703</v>
      </c>
      <c r="AQ27" s="195">
        <f t="shared" si="3"/>
        <v>45708</v>
      </c>
      <c r="AR27" s="195">
        <f t="shared" si="3"/>
        <v>45711</v>
      </c>
      <c r="AS27" s="195">
        <f t="shared" si="3"/>
        <v>45716</v>
      </c>
      <c r="AT27" s="195">
        <f t="shared" si="3"/>
        <v>45717</v>
      </c>
      <c r="AU27" s="195">
        <f t="shared" si="3"/>
        <v>45722</v>
      </c>
      <c r="AV27" s="195">
        <f t="shared" si="3"/>
        <v>45725</v>
      </c>
      <c r="AW27" s="195">
        <f t="shared" si="3"/>
        <v>45726</v>
      </c>
      <c r="AX27" s="113">
        <f t="shared" si="3"/>
        <v>45729</v>
      </c>
      <c r="AY27" s="113">
        <f t="shared" si="3"/>
        <v>45731</v>
      </c>
      <c r="AZ27" s="113">
        <f t="shared" si="3"/>
        <v>45736</v>
      </c>
      <c r="BA27" s="113">
        <f t="shared" si="3"/>
        <v>45738</v>
      </c>
      <c r="BB27" s="113">
        <f t="shared" si="3"/>
        <v>45743</v>
      </c>
      <c r="BC27" s="113">
        <f t="shared" si="3"/>
        <v>45745</v>
      </c>
      <c r="BD27" s="113">
        <f t="shared" si="3"/>
        <v>45747</v>
      </c>
    </row>
    <row r="28" spans="1:56" s="10" customFormat="1" ht="12" customHeight="1" x14ac:dyDescent="0.2">
      <c r="A28" s="13" t="s">
        <v>220</v>
      </c>
    </row>
    <row r="29" spans="1:56" s="10" customFormat="1" ht="12" customHeight="1" x14ac:dyDescent="0.2">
      <c r="A29" s="4">
        <v>1</v>
      </c>
      <c r="B29" s="13">
        <f t="shared" ref="B29" si="4">B7*0.82+25</f>
        <v>8307</v>
      </c>
      <c r="C29" s="13">
        <f t="shared" ref="C29:BD29" si="5">C7*0.82+25</f>
        <v>9045</v>
      </c>
      <c r="D29" s="13">
        <f t="shared" si="5"/>
        <v>11915</v>
      </c>
      <c r="E29" s="13">
        <f t="shared" si="5"/>
        <v>9045</v>
      </c>
      <c r="F29" s="13">
        <f t="shared" si="5"/>
        <v>10685</v>
      </c>
      <c r="G29" s="13">
        <f t="shared" si="5"/>
        <v>11915</v>
      </c>
      <c r="H29" s="13">
        <f t="shared" si="5"/>
        <v>7569</v>
      </c>
      <c r="I29" s="13">
        <f t="shared" si="5"/>
        <v>6339</v>
      </c>
      <c r="J29" s="13">
        <f t="shared" si="5"/>
        <v>5683</v>
      </c>
      <c r="K29" s="13">
        <f t="shared" si="5"/>
        <v>5191</v>
      </c>
      <c r="L29" s="13">
        <f t="shared" si="5"/>
        <v>5027</v>
      </c>
      <c r="M29" s="13">
        <f t="shared" si="5"/>
        <v>5191</v>
      </c>
      <c r="N29" s="13">
        <f t="shared" si="5"/>
        <v>5027</v>
      </c>
      <c r="O29" s="13">
        <f t="shared" si="5"/>
        <v>5027</v>
      </c>
      <c r="P29" s="13">
        <f t="shared" si="5"/>
        <v>5191</v>
      </c>
      <c r="Q29" s="13">
        <f t="shared" si="5"/>
        <v>5355</v>
      </c>
      <c r="R29" s="13">
        <f t="shared" si="5"/>
        <v>5191</v>
      </c>
      <c r="S29" s="13">
        <f t="shared" si="5"/>
        <v>5683</v>
      </c>
      <c r="T29" s="13">
        <f t="shared" si="5"/>
        <v>8307</v>
      </c>
      <c r="U29" s="13">
        <f t="shared" si="5"/>
        <v>7569</v>
      </c>
      <c r="V29" s="13">
        <f t="shared" si="5"/>
        <v>9045</v>
      </c>
      <c r="W29" s="205">
        <f t="shared" si="5"/>
        <v>11915</v>
      </c>
      <c r="X29" s="13">
        <f t="shared" si="5"/>
        <v>18885</v>
      </c>
      <c r="Y29" s="13">
        <f t="shared" si="5"/>
        <v>20525</v>
      </c>
      <c r="Z29" s="205">
        <f t="shared" si="5"/>
        <v>28725</v>
      </c>
      <c r="AA29" s="13">
        <f t="shared" si="5"/>
        <v>28725</v>
      </c>
      <c r="AB29" s="205">
        <f t="shared" si="5"/>
        <v>25035</v>
      </c>
      <c r="AC29" s="13">
        <f t="shared" si="5"/>
        <v>18885</v>
      </c>
      <c r="AD29" s="13">
        <f t="shared" si="5"/>
        <v>16425</v>
      </c>
      <c r="AE29" s="13">
        <f t="shared" si="5"/>
        <v>11505</v>
      </c>
      <c r="AF29" s="13">
        <f t="shared" si="5"/>
        <v>12325</v>
      </c>
      <c r="AG29" s="13">
        <f t="shared" si="5"/>
        <v>11505</v>
      </c>
      <c r="AH29" s="13">
        <f t="shared" si="5"/>
        <v>11505</v>
      </c>
      <c r="AI29" s="13">
        <f t="shared" si="5"/>
        <v>13145</v>
      </c>
      <c r="AJ29" s="205">
        <f t="shared" si="5"/>
        <v>13145</v>
      </c>
      <c r="AK29" s="13">
        <f t="shared" si="5"/>
        <v>14785</v>
      </c>
      <c r="AL29" s="13">
        <f t="shared" si="5"/>
        <v>14785</v>
      </c>
      <c r="AM29" s="205">
        <f t="shared" si="5"/>
        <v>15604.999999999998</v>
      </c>
      <c r="AN29" s="13">
        <f t="shared" si="5"/>
        <v>15604.999999999998</v>
      </c>
      <c r="AO29" s="205">
        <f t="shared" si="5"/>
        <v>15604.999999999998</v>
      </c>
      <c r="AP29" s="205">
        <f t="shared" si="5"/>
        <v>19869</v>
      </c>
      <c r="AQ29" s="205">
        <f t="shared" si="5"/>
        <v>19869</v>
      </c>
      <c r="AR29" s="13">
        <f t="shared" si="5"/>
        <v>19869</v>
      </c>
      <c r="AS29" s="205">
        <f t="shared" si="5"/>
        <v>15604.999999999998</v>
      </c>
      <c r="AT29" s="13">
        <f t="shared" si="5"/>
        <v>14785</v>
      </c>
      <c r="AU29" s="13">
        <f t="shared" si="5"/>
        <v>11505</v>
      </c>
      <c r="AV29" s="13">
        <f t="shared" si="5"/>
        <v>13145</v>
      </c>
      <c r="AW29" s="13">
        <f t="shared" si="5"/>
        <v>12325</v>
      </c>
      <c r="AX29" s="13">
        <f t="shared" si="5"/>
        <v>7978.9999999999991</v>
      </c>
      <c r="AY29" s="13">
        <f t="shared" si="5"/>
        <v>8799</v>
      </c>
      <c r="AZ29" s="13">
        <f t="shared" si="5"/>
        <v>7978.9999999999991</v>
      </c>
      <c r="BA29" s="13">
        <f t="shared" si="5"/>
        <v>8799</v>
      </c>
      <c r="BB29" s="13">
        <f t="shared" si="5"/>
        <v>7569</v>
      </c>
      <c r="BC29" s="13">
        <f t="shared" si="5"/>
        <v>8389</v>
      </c>
      <c r="BD29" s="13">
        <f t="shared" si="5"/>
        <v>7569</v>
      </c>
    </row>
    <row r="30" spans="1:56" s="10" customFormat="1" ht="12" customHeight="1" x14ac:dyDescent="0.2">
      <c r="A30" s="4">
        <v>2</v>
      </c>
      <c r="B30" s="13">
        <f t="shared" ref="B30" si="6">B8*0.82+25</f>
        <v>9373</v>
      </c>
      <c r="C30" s="13">
        <f t="shared" ref="C30:BD30" si="7">C8*0.82+25</f>
        <v>10111</v>
      </c>
      <c r="D30" s="13">
        <f t="shared" si="7"/>
        <v>12981</v>
      </c>
      <c r="E30" s="13">
        <f t="shared" si="7"/>
        <v>10111</v>
      </c>
      <c r="F30" s="13">
        <f t="shared" si="7"/>
        <v>11751</v>
      </c>
      <c r="G30" s="13">
        <f t="shared" si="7"/>
        <v>12981</v>
      </c>
      <c r="H30" s="13">
        <f t="shared" si="7"/>
        <v>8635</v>
      </c>
      <c r="I30" s="13">
        <f t="shared" si="7"/>
        <v>7405</v>
      </c>
      <c r="J30" s="13">
        <f t="shared" si="7"/>
        <v>6749</v>
      </c>
      <c r="K30" s="13">
        <f t="shared" si="7"/>
        <v>6257</v>
      </c>
      <c r="L30" s="13">
        <f t="shared" si="7"/>
        <v>6093</v>
      </c>
      <c r="M30" s="13">
        <f t="shared" si="7"/>
        <v>6257</v>
      </c>
      <c r="N30" s="13">
        <f t="shared" si="7"/>
        <v>6093</v>
      </c>
      <c r="O30" s="13">
        <f t="shared" si="7"/>
        <v>6093</v>
      </c>
      <c r="P30" s="13">
        <f t="shared" si="7"/>
        <v>6257</v>
      </c>
      <c r="Q30" s="13">
        <f t="shared" si="7"/>
        <v>6421</v>
      </c>
      <c r="R30" s="13">
        <f t="shared" si="7"/>
        <v>6257</v>
      </c>
      <c r="S30" s="13">
        <f t="shared" si="7"/>
        <v>6749</v>
      </c>
      <c r="T30" s="13">
        <f t="shared" si="7"/>
        <v>9373</v>
      </c>
      <c r="U30" s="13">
        <f t="shared" si="7"/>
        <v>8635</v>
      </c>
      <c r="V30" s="13">
        <f t="shared" si="7"/>
        <v>10111</v>
      </c>
      <c r="W30" s="205">
        <f t="shared" si="7"/>
        <v>12981</v>
      </c>
      <c r="X30" s="13">
        <f t="shared" si="7"/>
        <v>20443</v>
      </c>
      <c r="Y30" s="13">
        <f t="shared" si="7"/>
        <v>22083</v>
      </c>
      <c r="Z30" s="205">
        <f t="shared" si="7"/>
        <v>30283</v>
      </c>
      <c r="AA30" s="13">
        <f t="shared" si="7"/>
        <v>30283</v>
      </c>
      <c r="AB30" s="205">
        <f t="shared" si="7"/>
        <v>26593</v>
      </c>
      <c r="AC30" s="13">
        <f t="shared" si="7"/>
        <v>20443</v>
      </c>
      <c r="AD30" s="13">
        <f t="shared" si="7"/>
        <v>17983</v>
      </c>
      <c r="AE30" s="13">
        <f t="shared" si="7"/>
        <v>12899</v>
      </c>
      <c r="AF30" s="13">
        <f t="shared" si="7"/>
        <v>13719</v>
      </c>
      <c r="AG30" s="13">
        <f t="shared" si="7"/>
        <v>12899</v>
      </c>
      <c r="AH30" s="13">
        <f t="shared" si="7"/>
        <v>12899</v>
      </c>
      <c r="AI30" s="13">
        <f t="shared" si="7"/>
        <v>14539</v>
      </c>
      <c r="AJ30" s="205">
        <f t="shared" si="7"/>
        <v>14539</v>
      </c>
      <c r="AK30" s="13">
        <f t="shared" si="7"/>
        <v>16178.999999999998</v>
      </c>
      <c r="AL30" s="13">
        <f t="shared" si="7"/>
        <v>16178.999999999998</v>
      </c>
      <c r="AM30" s="205">
        <f t="shared" si="7"/>
        <v>16999</v>
      </c>
      <c r="AN30" s="13">
        <f t="shared" si="7"/>
        <v>16999</v>
      </c>
      <c r="AO30" s="205">
        <f t="shared" si="7"/>
        <v>16999</v>
      </c>
      <c r="AP30" s="205">
        <f t="shared" si="7"/>
        <v>21263</v>
      </c>
      <c r="AQ30" s="205">
        <f t="shared" si="7"/>
        <v>21263</v>
      </c>
      <c r="AR30" s="13">
        <f t="shared" si="7"/>
        <v>21263</v>
      </c>
      <c r="AS30" s="205">
        <f t="shared" si="7"/>
        <v>16999</v>
      </c>
      <c r="AT30" s="13">
        <f t="shared" si="7"/>
        <v>16178.999999999998</v>
      </c>
      <c r="AU30" s="13">
        <f t="shared" si="7"/>
        <v>12899</v>
      </c>
      <c r="AV30" s="13">
        <f t="shared" si="7"/>
        <v>14539</v>
      </c>
      <c r="AW30" s="13">
        <f t="shared" si="7"/>
        <v>13719</v>
      </c>
      <c r="AX30" s="13">
        <f t="shared" si="7"/>
        <v>9373</v>
      </c>
      <c r="AY30" s="13">
        <f t="shared" si="7"/>
        <v>10193</v>
      </c>
      <c r="AZ30" s="13">
        <f t="shared" si="7"/>
        <v>9373</v>
      </c>
      <c r="BA30" s="13">
        <f t="shared" si="7"/>
        <v>10193</v>
      </c>
      <c r="BB30" s="13">
        <f t="shared" si="7"/>
        <v>8963</v>
      </c>
      <c r="BC30" s="13">
        <f t="shared" si="7"/>
        <v>9783</v>
      </c>
      <c r="BD30" s="13">
        <f t="shared" si="7"/>
        <v>8963</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 si="8">B10*0.82+25</f>
        <v>9537</v>
      </c>
      <c r="C32" s="13">
        <f t="shared" ref="C32:BD32" si="9">C10*0.82+25</f>
        <v>10275</v>
      </c>
      <c r="D32" s="13">
        <f t="shared" si="9"/>
        <v>13145</v>
      </c>
      <c r="E32" s="13">
        <f t="shared" si="9"/>
        <v>10275</v>
      </c>
      <c r="F32" s="13">
        <f t="shared" si="9"/>
        <v>11915</v>
      </c>
      <c r="G32" s="13">
        <f t="shared" si="9"/>
        <v>13145</v>
      </c>
      <c r="H32" s="13">
        <f t="shared" si="9"/>
        <v>8799</v>
      </c>
      <c r="I32" s="13">
        <f t="shared" si="9"/>
        <v>7569</v>
      </c>
      <c r="J32" s="13">
        <f t="shared" si="9"/>
        <v>6913</v>
      </c>
      <c r="K32" s="13">
        <f t="shared" si="9"/>
        <v>6421</v>
      </c>
      <c r="L32" s="13">
        <f t="shared" si="9"/>
        <v>6257</v>
      </c>
      <c r="M32" s="13">
        <f t="shared" si="9"/>
        <v>6421</v>
      </c>
      <c r="N32" s="13">
        <f t="shared" si="9"/>
        <v>6257</v>
      </c>
      <c r="O32" s="13">
        <f t="shared" si="9"/>
        <v>6257</v>
      </c>
      <c r="P32" s="13">
        <f t="shared" si="9"/>
        <v>6421</v>
      </c>
      <c r="Q32" s="13">
        <f t="shared" si="9"/>
        <v>6585</v>
      </c>
      <c r="R32" s="13">
        <f t="shared" si="9"/>
        <v>6421</v>
      </c>
      <c r="S32" s="13">
        <f t="shared" si="9"/>
        <v>6913</v>
      </c>
      <c r="T32" s="13">
        <f t="shared" si="9"/>
        <v>9537</v>
      </c>
      <c r="U32" s="13">
        <f t="shared" si="9"/>
        <v>8799</v>
      </c>
      <c r="V32" s="13">
        <f t="shared" si="9"/>
        <v>10275</v>
      </c>
      <c r="W32" s="205">
        <f t="shared" si="9"/>
        <v>13145</v>
      </c>
      <c r="X32" s="13">
        <f t="shared" si="9"/>
        <v>20935</v>
      </c>
      <c r="Y32" s="13">
        <f t="shared" si="9"/>
        <v>22575</v>
      </c>
      <c r="Z32" s="205">
        <f t="shared" si="9"/>
        <v>30774.999999999996</v>
      </c>
      <c r="AA32" s="13">
        <f t="shared" si="9"/>
        <v>30774.999999999996</v>
      </c>
      <c r="AB32" s="205">
        <f t="shared" si="9"/>
        <v>27085</v>
      </c>
      <c r="AC32" s="13">
        <f t="shared" si="9"/>
        <v>20935</v>
      </c>
      <c r="AD32" s="13">
        <f t="shared" si="9"/>
        <v>18475</v>
      </c>
      <c r="AE32" s="205">
        <f t="shared" si="9"/>
        <v>13555</v>
      </c>
      <c r="AF32" s="205">
        <f t="shared" si="9"/>
        <v>14375</v>
      </c>
      <c r="AG32" s="205">
        <f t="shared" si="9"/>
        <v>13555</v>
      </c>
      <c r="AH32" s="205">
        <f t="shared" si="9"/>
        <v>13555</v>
      </c>
      <c r="AI32" s="205">
        <f t="shared" si="9"/>
        <v>15195</v>
      </c>
      <c r="AJ32" s="205">
        <f t="shared" si="9"/>
        <v>15195</v>
      </c>
      <c r="AK32" s="205">
        <f t="shared" si="9"/>
        <v>16835</v>
      </c>
      <c r="AL32" s="205">
        <f t="shared" si="9"/>
        <v>16835</v>
      </c>
      <c r="AM32" s="205">
        <f t="shared" si="9"/>
        <v>17655</v>
      </c>
      <c r="AN32" s="205">
        <f t="shared" si="9"/>
        <v>17655</v>
      </c>
      <c r="AO32" s="205">
        <f t="shared" si="9"/>
        <v>17655</v>
      </c>
      <c r="AP32" s="205">
        <f t="shared" si="9"/>
        <v>21919</v>
      </c>
      <c r="AQ32" s="205">
        <f t="shared" si="9"/>
        <v>21919</v>
      </c>
      <c r="AR32" s="205">
        <f t="shared" si="9"/>
        <v>21919</v>
      </c>
      <c r="AS32" s="205">
        <f t="shared" si="9"/>
        <v>17655</v>
      </c>
      <c r="AT32" s="205">
        <f t="shared" si="9"/>
        <v>16835</v>
      </c>
      <c r="AU32" s="205">
        <f t="shared" si="9"/>
        <v>13555</v>
      </c>
      <c r="AV32" s="205">
        <f t="shared" si="9"/>
        <v>15195</v>
      </c>
      <c r="AW32" s="205">
        <f t="shared" si="9"/>
        <v>14375</v>
      </c>
      <c r="AX32" s="13">
        <f t="shared" si="9"/>
        <v>9373</v>
      </c>
      <c r="AY32" s="13">
        <f t="shared" si="9"/>
        <v>10193</v>
      </c>
      <c r="AZ32" s="13">
        <f t="shared" si="9"/>
        <v>9373</v>
      </c>
      <c r="BA32" s="13">
        <f t="shared" si="9"/>
        <v>10193</v>
      </c>
      <c r="BB32" s="13">
        <f t="shared" si="9"/>
        <v>8963</v>
      </c>
      <c r="BC32" s="13">
        <f t="shared" si="9"/>
        <v>9783</v>
      </c>
      <c r="BD32" s="13">
        <f t="shared" si="9"/>
        <v>8963</v>
      </c>
    </row>
    <row r="33" spans="1:56" s="10" customFormat="1" ht="12" customHeight="1" x14ac:dyDescent="0.2">
      <c r="A33" s="4">
        <v>2</v>
      </c>
      <c r="B33" s="13">
        <f t="shared" ref="B33" si="10">B11*0.82+25</f>
        <v>10603</v>
      </c>
      <c r="C33" s="13">
        <f t="shared" ref="C33:BD33" si="11">C11*0.82+25</f>
        <v>11341</v>
      </c>
      <c r="D33" s="13">
        <f t="shared" si="11"/>
        <v>14211</v>
      </c>
      <c r="E33" s="13">
        <f t="shared" si="11"/>
        <v>11341</v>
      </c>
      <c r="F33" s="13">
        <f t="shared" si="11"/>
        <v>12981</v>
      </c>
      <c r="G33" s="13">
        <f t="shared" si="11"/>
        <v>14211</v>
      </c>
      <c r="H33" s="13">
        <f t="shared" si="11"/>
        <v>9865</v>
      </c>
      <c r="I33" s="13">
        <f t="shared" si="11"/>
        <v>8635</v>
      </c>
      <c r="J33" s="13">
        <f t="shared" si="11"/>
        <v>7978.9999999999991</v>
      </c>
      <c r="K33" s="13">
        <f t="shared" si="11"/>
        <v>7487</v>
      </c>
      <c r="L33" s="13">
        <f t="shared" si="11"/>
        <v>7323</v>
      </c>
      <c r="M33" s="13">
        <f t="shared" si="11"/>
        <v>7487</v>
      </c>
      <c r="N33" s="13">
        <f t="shared" si="11"/>
        <v>7323</v>
      </c>
      <c r="O33" s="13">
        <f t="shared" si="11"/>
        <v>7323</v>
      </c>
      <c r="P33" s="13">
        <f t="shared" si="11"/>
        <v>7487</v>
      </c>
      <c r="Q33" s="13">
        <f t="shared" si="11"/>
        <v>7651</v>
      </c>
      <c r="R33" s="13">
        <f t="shared" si="11"/>
        <v>7487</v>
      </c>
      <c r="S33" s="13">
        <f t="shared" si="11"/>
        <v>7978.9999999999991</v>
      </c>
      <c r="T33" s="13">
        <f t="shared" si="11"/>
        <v>10603</v>
      </c>
      <c r="U33" s="13">
        <f t="shared" si="11"/>
        <v>9865</v>
      </c>
      <c r="V33" s="13">
        <f t="shared" si="11"/>
        <v>11341</v>
      </c>
      <c r="W33" s="205">
        <f t="shared" si="11"/>
        <v>14211</v>
      </c>
      <c r="X33" s="13">
        <f t="shared" si="11"/>
        <v>22493</v>
      </c>
      <c r="Y33" s="13">
        <f t="shared" si="11"/>
        <v>24133</v>
      </c>
      <c r="Z33" s="205">
        <f t="shared" si="11"/>
        <v>32332.999999999996</v>
      </c>
      <c r="AA33" s="13">
        <f t="shared" si="11"/>
        <v>32332.999999999996</v>
      </c>
      <c r="AB33" s="205">
        <f t="shared" si="11"/>
        <v>28643</v>
      </c>
      <c r="AC33" s="13">
        <f t="shared" si="11"/>
        <v>22493</v>
      </c>
      <c r="AD33" s="13">
        <f t="shared" si="11"/>
        <v>20033</v>
      </c>
      <c r="AE33" s="205">
        <f t="shared" si="11"/>
        <v>14949</v>
      </c>
      <c r="AF33" s="205">
        <f t="shared" si="11"/>
        <v>15768.999999999998</v>
      </c>
      <c r="AG33" s="205">
        <f t="shared" si="11"/>
        <v>14949</v>
      </c>
      <c r="AH33" s="205">
        <f t="shared" si="11"/>
        <v>14949</v>
      </c>
      <c r="AI33" s="205">
        <f t="shared" si="11"/>
        <v>16589</v>
      </c>
      <c r="AJ33" s="205">
        <f t="shared" si="11"/>
        <v>16589</v>
      </c>
      <c r="AK33" s="205">
        <f t="shared" si="11"/>
        <v>18229</v>
      </c>
      <c r="AL33" s="205">
        <f t="shared" si="11"/>
        <v>18229</v>
      </c>
      <c r="AM33" s="205">
        <f t="shared" si="11"/>
        <v>19049</v>
      </c>
      <c r="AN33" s="205">
        <f t="shared" si="11"/>
        <v>19049</v>
      </c>
      <c r="AO33" s="205">
        <f t="shared" si="11"/>
        <v>19049</v>
      </c>
      <c r="AP33" s="205">
        <f t="shared" si="11"/>
        <v>23313</v>
      </c>
      <c r="AQ33" s="205">
        <f t="shared" si="11"/>
        <v>23313</v>
      </c>
      <c r="AR33" s="205">
        <f t="shared" si="11"/>
        <v>23313</v>
      </c>
      <c r="AS33" s="205">
        <f t="shared" si="11"/>
        <v>19049</v>
      </c>
      <c r="AT33" s="205">
        <f t="shared" si="11"/>
        <v>18229</v>
      </c>
      <c r="AU33" s="205">
        <f t="shared" si="11"/>
        <v>14949</v>
      </c>
      <c r="AV33" s="205">
        <f t="shared" si="11"/>
        <v>16589</v>
      </c>
      <c r="AW33" s="205">
        <f t="shared" si="11"/>
        <v>15768.999999999998</v>
      </c>
      <c r="AX33" s="13">
        <f t="shared" si="11"/>
        <v>10767</v>
      </c>
      <c r="AY33" s="13">
        <f t="shared" si="11"/>
        <v>11587</v>
      </c>
      <c r="AZ33" s="13">
        <f t="shared" si="11"/>
        <v>10767</v>
      </c>
      <c r="BA33" s="13">
        <f t="shared" si="11"/>
        <v>11587</v>
      </c>
      <c r="BB33" s="13">
        <f t="shared" si="11"/>
        <v>10357</v>
      </c>
      <c r="BC33" s="13">
        <f t="shared" si="11"/>
        <v>11177</v>
      </c>
      <c r="BD33" s="13">
        <f t="shared" si="11"/>
        <v>10357</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 si="12">B13*0.82+25</f>
        <v>13637</v>
      </c>
      <c r="C35" s="13">
        <f t="shared" ref="C35:BD35" si="13">C13*0.82+25</f>
        <v>14375</v>
      </c>
      <c r="D35" s="13">
        <f t="shared" si="13"/>
        <v>17245</v>
      </c>
      <c r="E35" s="13">
        <f t="shared" si="13"/>
        <v>14375</v>
      </c>
      <c r="F35" s="13">
        <f t="shared" si="13"/>
        <v>16014.999999999998</v>
      </c>
      <c r="G35" s="13">
        <f t="shared" si="13"/>
        <v>17245</v>
      </c>
      <c r="H35" s="13">
        <f t="shared" si="13"/>
        <v>12899</v>
      </c>
      <c r="I35" s="13">
        <f t="shared" si="13"/>
        <v>11669</v>
      </c>
      <c r="J35" s="13">
        <f t="shared" si="13"/>
        <v>11013</v>
      </c>
      <c r="K35" s="13">
        <f t="shared" si="13"/>
        <v>10521</v>
      </c>
      <c r="L35" s="13">
        <f t="shared" si="13"/>
        <v>10357</v>
      </c>
      <c r="M35" s="13">
        <f t="shared" si="13"/>
        <v>10521</v>
      </c>
      <c r="N35" s="13">
        <f t="shared" si="13"/>
        <v>10357</v>
      </c>
      <c r="O35" s="13">
        <f t="shared" si="13"/>
        <v>10357</v>
      </c>
      <c r="P35" s="13">
        <f t="shared" si="13"/>
        <v>10521</v>
      </c>
      <c r="Q35" s="13">
        <f t="shared" si="13"/>
        <v>10685</v>
      </c>
      <c r="R35" s="13">
        <f t="shared" si="13"/>
        <v>10521</v>
      </c>
      <c r="S35" s="13">
        <f t="shared" si="13"/>
        <v>11013</v>
      </c>
      <c r="T35" s="13">
        <f t="shared" si="13"/>
        <v>13637</v>
      </c>
      <c r="U35" s="13">
        <f t="shared" si="13"/>
        <v>12899</v>
      </c>
      <c r="V35" s="13">
        <f t="shared" si="13"/>
        <v>14375</v>
      </c>
      <c r="W35" s="205">
        <f t="shared" si="13"/>
        <v>17245</v>
      </c>
      <c r="X35" s="205">
        <f t="shared" si="13"/>
        <v>27085</v>
      </c>
      <c r="Y35" s="205">
        <f t="shared" si="13"/>
        <v>28725</v>
      </c>
      <c r="Z35" s="205">
        <f t="shared" si="13"/>
        <v>36925</v>
      </c>
      <c r="AA35" s="205">
        <f t="shared" si="13"/>
        <v>36925</v>
      </c>
      <c r="AB35" s="205">
        <f t="shared" si="13"/>
        <v>33235</v>
      </c>
      <c r="AC35" s="205">
        <f t="shared" si="13"/>
        <v>27085</v>
      </c>
      <c r="AD35" s="205">
        <f t="shared" si="13"/>
        <v>24625</v>
      </c>
      <c r="AE35" s="205">
        <f t="shared" si="13"/>
        <v>19705</v>
      </c>
      <c r="AF35" s="205">
        <f t="shared" si="13"/>
        <v>20525</v>
      </c>
      <c r="AG35" s="205">
        <f t="shared" si="13"/>
        <v>19705</v>
      </c>
      <c r="AH35" s="205">
        <f t="shared" si="13"/>
        <v>19705</v>
      </c>
      <c r="AI35" s="205">
        <f t="shared" si="13"/>
        <v>21345</v>
      </c>
      <c r="AJ35" s="205">
        <f t="shared" si="13"/>
        <v>21345</v>
      </c>
      <c r="AK35" s="205">
        <f t="shared" si="13"/>
        <v>22985</v>
      </c>
      <c r="AL35" s="205">
        <f t="shared" si="13"/>
        <v>22985</v>
      </c>
      <c r="AM35" s="205">
        <f t="shared" si="13"/>
        <v>23805</v>
      </c>
      <c r="AN35" s="205">
        <f t="shared" si="13"/>
        <v>23805</v>
      </c>
      <c r="AO35" s="205">
        <f t="shared" si="13"/>
        <v>23805</v>
      </c>
      <c r="AP35" s="205">
        <f t="shared" si="13"/>
        <v>28069</v>
      </c>
      <c r="AQ35" s="205">
        <f t="shared" si="13"/>
        <v>28069</v>
      </c>
      <c r="AR35" s="205">
        <f t="shared" si="13"/>
        <v>28069</v>
      </c>
      <c r="AS35" s="205">
        <f t="shared" si="13"/>
        <v>23805</v>
      </c>
      <c r="AT35" s="205">
        <f t="shared" si="13"/>
        <v>22985</v>
      </c>
      <c r="AU35" s="205">
        <f t="shared" si="13"/>
        <v>19705</v>
      </c>
      <c r="AV35" s="205">
        <f t="shared" si="13"/>
        <v>21345</v>
      </c>
      <c r="AW35" s="205">
        <f t="shared" si="13"/>
        <v>20525</v>
      </c>
      <c r="AX35" s="13">
        <f t="shared" si="13"/>
        <v>12489</v>
      </c>
      <c r="AY35" s="13">
        <f t="shared" si="13"/>
        <v>13309</v>
      </c>
      <c r="AZ35" s="13">
        <f t="shared" si="13"/>
        <v>12489</v>
      </c>
      <c r="BA35" s="13">
        <f t="shared" si="13"/>
        <v>13309</v>
      </c>
      <c r="BB35" s="13">
        <f t="shared" si="13"/>
        <v>12079</v>
      </c>
      <c r="BC35" s="13">
        <f t="shared" si="13"/>
        <v>12899</v>
      </c>
      <c r="BD35" s="13">
        <f t="shared" si="13"/>
        <v>12079</v>
      </c>
    </row>
    <row r="36" spans="1:56" s="10" customFormat="1" ht="12" customHeight="1" x14ac:dyDescent="0.2">
      <c r="A36" s="4">
        <v>2</v>
      </c>
      <c r="B36" s="13">
        <f t="shared" ref="B36" si="14">B14*0.82+25</f>
        <v>14703</v>
      </c>
      <c r="C36" s="13">
        <f t="shared" ref="C36:BD36" si="15">C14*0.82+25</f>
        <v>15440.999999999998</v>
      </c>
      <c r="D36" s="13">
        <f t="shared" si="15"/>
        <v>18311</v>
      </c>
      <c r="E36" s="13">
        <f t="shared" si="15"/>
        <v>15440.999999999998</v>
      </c>
      <c r="F36" s="13">
        <f t="shared" si="15"/>
        <v>17081</v>
      </c>
      <c r="G36" s="13">
        <f t="shared" si="15"/>
        <v>18311</v>
      </c>
      <c r="H36" s="13">
        <f t="shared" si="15"/>
        <v>13965</v>
      </c>
      <c r="I36" s="13">
        <f t="shared" si="15"/>
        <v>12735</v>
      </c>
      <c r="J36" s="13">
        <f t="shared" si="15"/>
        <v>12079</v>
      </c>
      <c r="K36" s="13">
        <f t="shared" si="15"/>
        <v>11587</v>
      </c>
      <c r="L36" s="13">
        <f t="shared" si="15"/>
        <v>11423</v>
      </c>
      <c r="M36" s="13">
        <f t="shared" si="15"/>
        <v>11587</v>
      </c>
      <c r="N36" s="13">
        <f t="shared" si="15"/>
        <v>11423</v>
      </c>
      <c r="O36" s="13">
        <f t="shared" si="15"/>
        <v>11423</v>
      </c>
      <c r="P36" s="13">
        <f t="shared" si="15"/>
        <v>11587</v>
      </c>
      <c r="Q36" s="13">
        <f t="shared" si="15"/>
        <v>11751</v>
      </c>
      <c r="R36" s="13">
        <f t="shared" si="15"/>
        <v>11587</v>
      </c>
      <c r="S36" s="13">
        <f t="shared" si="15"/>
        <v>12079</v>
      </c>
      <c r="T36" s="13">
        <f t="shared" si="15"/>
        <v>14703</v>
      </c>
      <c r="U36" s="13">
        <f t="shared" si="15"/>
        <v>13965</v>
      </c>
      <c r="V36" s="13">
        <f t="shared" si="15"/>
        <v>15440.999999999998</v>
      </c>
      <c r="W36" s="205">
        <f t="shared" si="15"/>
        <v>18311</v>
      </c>
      <c r="X36" s="205">
        <f t="shared" si="15"/>
        <v>28643</v>
      </c>
      <c r="Y36" s="205">
        <f t="shared" si="15"/>
        <v>30283</v>
      </c>
      <c r="Z36" s="205">
        <f t="shared" si="15"/>
        <v>38483</v>
      </c>
      <c r="AA36" s="205">
        <f t="shared" si="15"/>
        <v>38483</v>
      </c>
      <c r="AB36" s="205">
        <f t="shared" si="15"/>
        <v>34793</v>
      </c>
      <c r="AC36" s="205">
        <f t="shared" si="15"/>
        <v>28643</v>
      </c>
      <c r="AD36" s="205">
        <f t="shared" si="15"/>
        <v>26183</v>
      </c>
      <c r="AE36" s="205">
        <f t="shared" si="15"/>
        <v>21099</v>
      </c>
      <c r="AF36" s="205">
        <f t="shared" si="15"/>
        <v>21919</v>
      </c>
      <c r="AG36" s="205">
        <f t="shared" si="15"/>
        <v>21099</v>
      </c>
      <c r="AH36" s="205">
        <f t="shared" si="15"/>
        <v>21099</v>
      </c>
      <c r="AI36" s="205">
        <f t="shared" si="15"/>
        <v>22739</v>
      </c>
      <c r="AJ36" s="205">
        <f t="shared" si="15"/>
        <v>22739</v>
      </c>
      <c r="AK36" s="205">
        <f t="shared" si="15"/>
        <v>24379</v>
      </c>
      <c r="AL36" s="205">
        <f t="shared" si="15"/>
        <v>24379</v>
      </c>
      <c r="AM36" s="205">
        <f t="shared" si="15"/>
        <v>25199</v>
      </c>
      <c r="AN36" s="205">
        <f t="shared" si="15"/>
        <v>25199</v>
      </c>
      <c r="AO36" s="205">
        <f t="shared" si="15"/>
        <v>25199</v>
      </c>
      <c r="AP36" s="205">
        <f t="shared" si="15"/>
        <v>29463</v>
      </c>
      <c r="AQ36" s="205">
        <f t="shared" si="15"/>
        <v>29463</v>
      </c>
      <c r="AR36" s="205">
        <f t="shared" si="15"/>
        <v>29463</v>
      </c>
      <c r="AS36" s="205">
        <f t="shared" si="15"/>
        <v>25199</v>
      </c>
      <c r="AT36" s="205">
        <f t="shared" si="15"/>
        <v>24379</v>
      </c>
      <c r="AU36" s="205">
        <f t="shared" si="15"/>
        <v>21099</v>
      </c>
      <c r="AV36" s="205">
        <f t="shared" si="15"/>
        <v>22739</v>
      </c>
      <c r="AW36" s="205">
        <f t="shared" si="15"/>
        <v>21919</v>
      </c>
      <c r="AX36" s="13">
        <f t="shared" si="15"/>
        <v>13883</v>
      </c>
      <c r="AY36" s="13">
        <f t="shared" si="15"/>
        <v>14703</v>
      </c>
      <c r="AZ36" s="13">
        <f t="shared" si="15"/>
        <v>13883</v>
      </c>
      <c r="BA36" s="13">
        <f t="shared" si="15"/>
        <v>14703</v>
      </c>
      <c r="BB36" s="13">
        <f t="shared" si="15"/>
        <v>13473</v>
      </c>
      <c r="BC36" s="13">
        <f t="shared" si="15"/>
        <v>14293</v>
      </c>
      <c r="BD36" s="13">
        <f t="shared" si="15"/>
        <v>13473</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 si="16">B16*0.82+25</f>
        <v>15277</v>
      </c>
      <c r="C38" s="13">
        <f t="shared" ref="C38:BD38" si="17">C16*0.82+25</f>
        <v>16014.999999999998</v>
      </c>
      <c r="D38" s="13">
        <f t="shared" si="17"/>
        <v>18885</v>
      </c>
      <c r="E38" s="13">
        <f t="shared" si="17"/>
        <v>16014.999999999998</v>
      </c>
      <c r="F38" s="13">
        <f t="shared" si="17"/>
        <v>17655</v>
      </c>
      <c r="G38" s="13">
        <f t="shared" si="17"/>
        <v>18885</v>
      </c>
      <c r="H38" s="13">
        <f t="shared" si="17"/>
        <v>14539</v>
      </c>
      <c r="I38" s="13">
        <f t="shared" si="17"/>
        <v>13309</v>
      </c>
      <c r="J38" s="13">
        <f t="shared" si="17"/>
        <v>12653</v>
      </c>
      <c r="K38" s="13">
        <f t="shared" si="17"/>
        <v>12161</v>
      </c>
      <c r="L38" s="13">
        <f t="shared" si="17"/>
        <v>11997</v>
      </c>
      <c r="M38" s="13">
        <f t="shared" si="17"/>
        <v>12161</v>
      </c>
      <c r="N38" s="13">
        <f t="shared" si="17"/>
        <v>11997</v>
      </c>
      <c r="O38" s="13">
        <f t="shared" si="17"/>
        <v>11997</v>
      </c>
      <c r="P38" s="13">
        <f t="shared" si="17"/>
        <v>12161</v>
      </c>
      <c r="Q38" s="13">
        <f t="shared" si="17"/>
        <v>12325</v>
      </c>
      <c r="R38" s="13">
        <f t="shared" si="17"/>
        <v>12161</v>
      </c>
      <c r="S38" s="13">
        <f t="shared" si="17"/>
        <v>12653</v>
      </c>
      <c r="T38" s="13">
        <f t="shared" si="17"/>
        <v>15277</v>
      </c>
      <c r="U38" s="13">
        <f t="shared" si="17"/>
        <v>14539</v>
      </c>
      <c r="V38" s="13">
        <f t="shared" si="17"/>
        <v>16014.999999999998</v>
      </c>
      <c r="W38" s="205">
        <f t="shared" si="17"/>
        <v>18885</v>
      </c>
      <c r="X38" s="205">
        <f t="shared" si="17"/>
        <v>31184.999999999996</v>
      </c>
      <c r="Y38" s="205">
        <f t="shared" si="17"/>
        <v>32825</v>
      </c>
      <c r="Z38" s="205">
        <f t="shared" si="17"/>
        <v>41025</v>
      </c>
      <c r="AA38" s="205">
        <f t="shared" si="17"/>
        <v>41025</v>
      </c>
      <c r="AB38" s="205">
        <f t="shared" si="17"/>
        <v>37335</v>
      </c>
      <c r="AC38" s="205">
        <f t="shared" si="17"/>
        <v>31184.999999999996</v>
      </c>
      <c r="AD38" s="205">
        <f t="shared" si="17"/>
        <v>28725</v>
      </c>
      <c r="AE38" s="205">
        <f t="shared" si="17"/>
        <v>23805</v>
      </c>
      <c r="AF38" s="205">
        <f t="shared" si="17"/>
        <v>24625</v>
      </c>
      <c r="AG38" s="205">
        <f t="shared" si="17"/>
        <v>23805</v>
      </c>
      <c r="AH38" s="205">
        <f t="shared" si="17"/>
        <v>23805</v>
      </c>
      <c r="AI38" s="205">
        <f t="shared" si="17"/>
        <v>25445</v>
      </c>
      <c r="AJ38" s="205">
        <f t="shared" si="17"/>
        <v>25445</v>
      </c>
      <c r="AK38" s="205">
        <f t="shared" si="17"/>
        <v>27085</v>
      </c>
      <c r="AL38" s="205">
        <f t="shared" si="17"/>
        <v>27085</v>
      </c>
      <c r="AM38" s="205">
        <f t="shared" si="17"/>
        <v>27905</v>
      </c>
      <c r="AN38" s="205">
        <f t="shared" si="17"/>
        <v>27905</v>
      </c>
      <c r="AO38" s="205">
        <f t="shared" si="17"/>
        <v>27905</v>
      </c>
      <c r="AP38" s="205">
        <f t="shared" si="17"/>
        <v>32168.999999999996</v>
      </c>
      <c r="AQ38" s="205">
        <f t="shared" si="17"/>
        <v>32168.999999999996</v>
      </c>
      <c r="AR38" s="205">
        <f t="shared" si="17"/>
        <v>32168.999999999996</v>
      </c>
      <c r="AS38" s="205">
        <f t="shared" si="17"/>
        <v>27905</v>
      </c>
      <c r="AT38" s="205">
        <f t="shared" si="17"/>
        <v>27085</v>
      </c>
      <c r="AU38" s="205">
        <f t="shared" si="17"/>
        <v>23805</v>
      </c>
      <c r="AV38" s="205">
        <f t="shared" si="17"/>
        <v>25445</v>
      </c>
      <c r="AW38" s="205">
        <f t="shared" si="17"/>
        <v>24625</v>
      </c>
      <c r="AX38" s="13">
        <f t="shared" si="17"/>
        <v>14949</v>
      </c>
      <c r="AY38" s="13">
        <f t="shared" si="17"/>
        <v>15768.999999999998</v>
      </c>
      <c r="AZ38" s="13">
        <f t="shared" si="17"/>
        <v>14949</v>
      </c>
      <c r="BA38" s="13">
        <f t="shared" si="17"/>
        <v>15768.999999999998</v>
      </c>
      <c r="BB38" s="13">
        <f t="shared" si="17"/>
        <v>14539</v>
      </c>
      <c r="BC38" s="13">
        <f t="shared" si="17"/>
        <v>15358.999999999998</v>
      </c>
      <c r="BD38" s="13">
        <f t="shared" si="17"/>
        <v>14539</v>
      </c>
    </row>
    <row r="39" spans="1:56" s="10" customFormat="1" ht="12" customHeight="1" x14ac:dyDescent="0.2">
      <c r="A39" s="278">
        <v>2</v>
      </c>
      <c r="B39" s="13">
        <f t="shared" ref="B39" si="18">B17*0.82+25</f>
        <v>16342.999999999998</v>
      </c>
      <c r="C39" s="13">
        <f t="shared" ref="C39:BD39" si="19">C17*0.82+25</f>
        <v>17081</v>
      </c>
      <c r="D39" s="13">
        <f t="shared" si="19"/>
        <v>19951</v>
      </c>
      <c r="E39" s="13">
        <f t="shared" si="19"/>
        <v>17081</v>
      </c>
      <c r="F39" s="13">
        <f t="shared" si="19"/>
        <v>18721</v>
      </c>
      <c r="G39" s="13">
        <f t="shared" si="19"/>
        <v>19951</v>
      </c>
      <c r="H39" s="13">
        <f t="shared" si="19"/>
        <v>15604.999999999998</v>
      </c>
      <c r="I39" s="13">
        <f t="shared" si="19"/>
        <v>14375</v>
      </c>
      <c r="J39" s="13">
        <f t="shared" si="19"/>
        <v>13719</v>
      </c>
      <c r="K39" s="13">
        <f t="shared" si="19"/>
        <v>13227</v>
      </c>
      <c r="L39" s="13">
        <f t="shared" si="19"/>
        <v>13063</v>
      </c>
      <c r="M39" s="13">
        <f t="shared" si="19"/>
        <v>13227</v>
      </c>
      <c r="N39" s="13">
        <f t="shared" si="19"/>
        <v>13063</v>
      </c>
      <c r="O39" s="13">
        <f t="shared" si="19"/>
        <v>13063</v>
      </c>
      <c r="P39" s="13">
        <f t="shared" si="19"/>
        <v>13227</v>
      </c>
      <c r="Q39" s="13">
        <f t="shared" si="19"/>
        <v>13391</v>
      </c>
      <c r="R39" s="13">
        <f t="shared" si="19"/>
        <v>13227</v>
      </c>
      <c r="S39" s="13">
        <f t="shared" si="19"/>
        <v>13719</v>
      </c>
      <c r="T39" s="13">
        <f t="shared" si="19"/>
        <v>16342.999999999998</v>
      </c>
      <c r="U39" s="13">
        <f t="shared" si="19"/>
        <v>15604.999999999998</v>
      </c>
      <c r="V39" s="13">
        <f t="shared" si="19"/>
        <v>17081</v>
      </c>
      <c r="W39" s="205">
        <f t="shared" si="19"/>
        <v>19951</v>
      </c>
      <c r="X39" s="205">
        <f t="shared" si="19"/>
        <v>32742.999999999996</v>
      </c>
      <c r="Y39" s="205">
        <f t="shared" si="19"/>
        <v>34383</v>
      </c>
      <c r="Z39" s="205">
        <f t="shared" si="19"/>
        <v>42583</v>
      </c>
      <c r="AA39" s="205">
        <f t="shared" si="19"/>
        <v>42583</v>
      </c>
      <c r="AB39" s="205">
        <f t="shared" si="19"/>
        <v>38893</v>
      </c>
      <c r="AC39" s="205">
        <f t="shared" si="19"/>
        <v>32742.999999999996</v>
      </c>
      <c r="AD39" s="205">
        <f t="shared" si="19"/>
        <v>30283</v>
      </c>
      <c r="AE39" s="205">
        <f t="shared" si="19"/>
        <v>25199</v>
      </c>
      <c r="AF39" s="205">
        <f t="shared" si="19"/>
        <v>26019</v>
      </c>
      <c r="AG39" s="205">
        <f t="shared" si="19"/>
        <v>25199</v>
      </c>
      <c r="AH39" s="205">
        <f t="shared" si="19"/>
        <v>25199</v>
      </c>
      <c r="AI39" s="205">
        <f t="shared" si="19"/>
        <v>26839</v>
      </c>
      <c r="AJ39" s="205">
        <f t="shared" si="19"/>
        <v>26839</v>
      </c>
      <c r="AK39" s="205">
        <f t="shared" si="19"/>
        <v>28479</v>
      </c>
      <c r="AL39" s="205">
        <f t="shared" si="19"/>
        <v>28479</v>
      </c>
      <c r="AM39" s="205">
        <f t="shared" si="19"/>
        <v>29299</v>
      </c>
      <c r="AN39" s="205">
        <f t="shared" si="19"/>
        <v>29299</v>
      </c>
      <c r="AO39" s="205">
        <f t="shared" si="19"/>
        <v>29299</v>
      </c>
      <c r="AP39" s="205">
        <f t="shared" si="19"/>
        <v>33563</v>
      </c>
      <c r="AQ39" s="205">
        <f t="shared" si="19"/>
        <v>33563</v>
      </c>
      <c r="AR39" s="205">
        <f t="shared" si="19"/>
        <v>33563</v>
      </c>
      <c r="AS39" s="205">
        <f t="shared" si="19"/>
        <v>29299</v>
      </c>
      <c r="AT39" s="205">
        <f t="shared" si="19"/>
        <v>28479</v>
      </c>
      <c r="AU39" s="205">
        <f t="shared" si="19"/>
        <v>25199</v>
      </c>
      <c r="AV39" s="205">
        <f t="shared" si="19"/>
        <v>26839</v>
      </c>
      <c r="AW39" s="205">
        <f t="shared" si="19"/>
        <v>26019</v>
      </c>
      <c r="AX39" s="13">
        <f t="shared" si="19"/>
        <v>16342.999999999998</v>
      </c>
      <c r="AY39" s="13">
        <f t="shared" si="19"/>
        <v>17163</v>
      </c>
      <c r="AZ39" s="13">
        <f t="shared" si="19"/>
        <v>16342.999999999998</v>
      </c>
      <c r="BA39" s="13">
        <f t="shared" si="19"/>
        <v>17163</v>
      </c>
      <c r="BB39" s="13">
        <f t="shared" si="19"/>
        <v>15932.999999999998</v>
      </c>
      <c r="BC39" s="13">
        <f t="shared" si="19"/>
        <v>16753</v>
      </c>
      <c r="BD39" s="13">
        <f t="shared" si="19"/>
        <v>15932.999999999998</v>
      </c>
    </row>
    <row r="40" spans="1:56"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 si="20">B19*0.82+25</f>
        <v>20607</v>
      </c>
      <c r="C41" s="13">
        <f t="shared" ref="C41:BD41" si="21">C19*0.82+25</f>
        <v>21345</v>
      </c>
      <c r="D41" s="13">
        <f t="shared" si="21"/>
        <v>24215</v>
      </c>
      <c r="E41" s="13">
        <f t="shared" si="21"/>
        <v>21345</v>
      </c>
      <c r="F41" s="13">
        <f t="shared" si="21"/>
        <v>22985</v>
      </c>
      <c r="G41" s="13">
        <f t="shared" si="21"/>
        <v>24215</v>
      </c>
      <c r="H41" s="13">
        <f t="shared" si="21"/>
        <v>19869</v>
      </c>
      <c r="I41" s="13">
        <f t="shared" si="21"/>
        <v>18639</v>
      </c>
      <c r="J41" s="13">
        <f t="shared" si="21"/>
        <v>17983</v>
      </c>
      <c r="K41" s="13">
        <f t="shared" si="21"/>
        <v>17491</v>
      </c>
      <c r="L41" s="13">
        <f t="shared" si="21"/>
        <v>17327</v>
      </c>
      <c r="M41" s="13">
        <f t="shared" si="21"/>
        <v>17491</v>
      </c>
      <c r="N41" s="13">
        <f t="shared" si="21"/>
        <v>17327</v>
      </c>
      <c r="O41" s="13">
        <f t="shared" si="21"/>
        <v>17327</v>
      </c>
      <c r="P41" s="13">
        <f t="shared" si="21"/>
        <v>17491</v>
      </c>
      <c r="Q41" s="13">
        <f t="shared" si="21"/>
        <v>17655</v>
      </c>
      <c r="R41" s="13">
        <f t="shared" si="21"/>
        <v>17491</v>
      </c>
      <c r="S41" s="13">
        <f t="shared" si="21"/>
        <v>17983</v>
      </c>
      <c r="T41" s="13">
        <f t="shared" si="21"/>
        <v>20607</v>
      </c>
      <c r="U41" s="13">
        <f t="shared" si="21"/>
        <v>19869</v>
      </c>
      <c r="V41" s="13">
        <f t="shared" si="21"/>
        <v>21345</v>
      </c>
      <c r="W41" s="205">
        <f t="shared" si="21"/>
        <v>24215</v>
      </c>
      <c r="X41" s="205">
        <f t="shared" si="21"/>
        <v>33645</v>
      </c>
      <c r="Y41" s="205">
        <f t="shared" si="21"/>
        <v>35285</v>
      </c>
      <c r="Z41" s="205">
        <f t="shared" si="21"/>
        <v>43485</v>
      </c>
      <c r="AA41" s="205">
        <f t="shared" si="21"/>
        <v>43485</v>
      </c>
      <c r="AB41" s="205">
        <f t="shared" si="21"/>
        <v>39795</v>
      </c>
      <c r="AC41" s="205">
        <f t="shared" si="21"/>
        <v>33645</v>
      </c>
      <c r="AD41" s="205">
        <f t="shared" si="21"/>
        <v>31184.999999999996</v>
      </c>
      <c r="AE41" s="205">
        <f t="shared" si="21"/>
        <v>26265</v>
      </c>
      <c r="AF41" s="205">
        <f t="shared" si="21"/>
        <v>27085</v>
      </c>
      <c r="AG41" s="205">
        <f t="shared" si="21"/>
        <v>26265</v>
      </c>
      <c r="AH41" s="205">
        <f t="shared" si="21"/>
        <v>26265</v>
      </c>
      <c r="AI41" s="205">
        <f t="shared" si="21"/>
        <v>27905</v>
      </c>
      <c r="AJ41" s="205">
        <f t="shared" si="21"/>
        <v>27905</v>
      </c>
      <c r="AK41" s="205">
        <f t="shared" si="21"/>
        <v>29545</v>
      </c>
      <c r="AL41" s="205">
        <f t="shared" si="21"/>
        <v>29545</v>
      </c>
      <c r="AM41" s="205">
        <f t="shared" si="21"/>
        <v>30365</v>
      </c>
      <c r="AN41" s="205">
        <f t="shared" si="21"/>
        <v>30365</v>
      </c>
      <c r="AO41" s="205">
        <f t="shared" si="21"/>
        <v>30365</v>
      </c>
      <c r="AP41" s="205">
        <f t="shared" si="21"/>
        <v>34629</v>
      </c>
      <c r="AQ41" s="205">
        <f t="shared" si="21"/>
        <v>34629</v>
      </c>
      <c r="AR41" s="205">
        <f t="shared" si="21"/>
        <v>34629</v>
      </c>
      <c r="AS41" s="205">
        <f t="shared" si="21"/>
        <v>30365</v>
      </c>
      <c r="AT41" s="205">
        <f t="shared" si="21"/>
        <v>29545</v>
      </c>
      <c r="AU41" s="205">
        <f t="shared" si="21"/>
        <v>26265</v>
      </c>
      <c r="AV41" s="205">
        <f t="shared" si="21"/>
        <v>27905</v>
      </c>
      <c r="AW41" s="205">
        <f t="shared" si="21"/>
        <v>27085</v>
      </c>
      <c r="AX41" s="13">
        <f t="shared" si="21"/>
        <v>20279</v>
      </c>
      <c r="AY41" s="13">
        <f t="shared" si="21"/>
        <v>21099</v>
      </c>
      <c r="AZ41" s="13">
        <f t="shared" si="21"/>
        <v>20279</v>
      </c>
      <c r="BA41" s="13">
        <f t="shared" si="21"/>
        <v>21099</v>
      </c>
      <c r="BB41" s="13">
        <f t="shared" si="21"/>
        <v>19869</v>
      </c>
      <c r="BC41" s="13">
        <f t="shared" si="21"/>
        <v>20689</v>
      </c>
      <c r="BD41" s="13">
        <f t="shared" si="21"/>
        <v>19869</v>
      </c>
    </row>
    <row r="42" spans="1:56" s="10" customFormat="1" ht="12" customHeight="1" x14ac:dyDescent="0.2">
      <c r="A42" s="281">
        <v>2</v>
      </c>
      <c r="B42" s="13">
        <f t="shared" ref="B42" si="22">B20*0.82+25</f>
        <v>21673</v>
      </c>
      <c r="C42" s="13">
        <f t="shared" ref="C42:BD42" si="23">C20*0.82+25</f>
        <v>22411</v>
      </c>
      <c r="D42" s="13">
        <f t="shared" si="23"/>
        <v>25281</v>
      </c>
      <c r="E42" s="13">
        <f t="shared" si="23"/>
        <v>22411</v>
      </c>
      <c r="F42" s="13">
        <f t="shared" si="23"/>
        <v>24051</v>
      </c>
      <c r="G42" s="13">
        <f t="shared" si="23"/>
        <v>25281</v>
      </c>
      <c r="H42" s="13">
        <f t="shared" si="23"/>
        <v>20935</v>
      </c>
      <c r="I42" s="13">
        <f t="shared" si="23"/>
        <v>19705</v>
      </c>
      <c r="J42" s="13">
        <f t="shared" si="23"/>
        <v>19049</v>
      </c>
      <c r="K42" s="13">
        <f t="shared" si="23"/>
        <v>18557</v>
      </c>
      <c r="L42" s="13">
        <f t="shared" si="23"/>
        <v>18393</v>
      </c>
      <c r="M42" s="13">
        <f t="shared" si="23"/>
        <v>18557</v>
      </c>
      <c r="N42" s="13">
        <f t="shared" si="23"/>
        <v>18393</v>
      </c>
      <c r="O42" s="13">
        <f t="shared" si="23"/>
        <v>18393</v>
      </c>
      <c r="P42" s="13">
        <f t="shared" si="23"/>
        <v>18557</v>
      </c>
      <c r="Q42" s="13">
        <f t="shared" si="23"/>
        <v>18721</v>
      </c>
      <c r="R42" s="13">
        <f t="shared" si="23"/>
        <v>18557</v>
      </c>
      <c r="S42" s="13">
        <f t="shared" si="23"/>
        <v>19049</v>
      </c>
      <c r="T42" s="13">
        <f t="shared" si="23"/>
        <v>21673</v>
      </c>
      <c r="U42" s="13">
        <f t="shared" si="23"/>
        <v>20935</v>
      </c>
      <c r="V42" s="13">
        <f t="shared" si="23"/>
        <v>22411</v>
      </c>
      <c r="W42" s="205">
        <f t="shared" si="23"/>
        <v>25281</v>
      </c>
      <c r="X42" s="205">
        <f t="shared" si="23"/>
        <v>35203</v>
      </c>
      <c r="Y42" s="205">
        <f t="shared" si="23"/>
        <v>36843</v>
      </c>
      <c r="Z42" s="205">
        <f t="shared" si="23"/>
        <v>45043</v>
      </c>
      <c r="AA42" s="205">
        <f t="shared" si="23"/>
        <v>45043</v>
      </c>
      <c r="AB42" s="205">
        <f t="shared" si="23"/>
        <v>41353</v>
      </c>
      <c r="AC42" s="205">
        <f t="shared" si="23"/>
        <v>35203</v>
      </c>
      <c r="AD42" s="205">
        <f t="shared" si="23"/>
        <v>32742.999999999996</v>
      </c>
      <c r="AE42" s="205">
        <f t="shared" si="23"/>
        <v>27659</v>
      </c>
      <c r="AF42" s="205">
        <f t="shared" si="23"/>
        <v>28479</v>
      </c>
      <c r="AG42" s="205">
        <f t="shared" si="23"/>
        <v>27659</v>
      </c>
      <c r="AH42" s="205">
        <f t="shared" si="23"/>
        <v>27659</v>
      </c>
      <c r="AI42" s="205">
        <f t="shared" si="23"/>
        <v>29299</v>
      </c>
      <c r="AJ42" s="205">
        <f t="shared" si="23"/>
        <v>29299</v>
      </c>
      <c r="AK42" s="205">
        <f t="shared" si="23"/>
        <v>30938.999999999996</v>
      </c>
      <c r="AL42" s="205">
        <f t="shared" si="23"/>
        <v>30938.999999999996</v>
      </c>
      <c r="AM42" s="205">
        <f t="shared" si="23"/>
        <v>31758.999999999996</v>
      </c>
      <c r="AN42" s="205">
        <f t="shared" si="23"/>
        <v>31758.999999999996</v>
      </c>
      <c r="AO42" s="205">
        <f t="shared" si="23"/>
        <v>31758.999999999996</v>
      </c>
      <c r="AP42" s="205">
        <f t="shared" si="23"/>
        <v>36023</v>
      </c>
      <c r="AQ42" s="205">
        <f t="shared" si="23"/>
        <v>36023</v>
      </c>
      <c r="AR42" s="205">
        <f t="shared" si="23"/>
        <v>36023</v>
      </c>
      <c r="AS42" s="205">
        <f t="shared" si="23"/>
        <v>31758.999999999996</v>
      </c>
      <c r="AT42" s="205">
        <f t="shared" si="23"/>
        <v>30938.999999999996</v>
      </c>
      <c r="AU42" s="205">
        <f t="shared" si="23"/>
        <v>27659</v>
      </c>
      <c r="AV42" s="205">
        <f t="shared" si="23"/>
        <v>29299</v>
      </c>
      <c r="AW42" s="205">
        <f t="shared" si="23"/>
        <v>28479</v>
      </c>
      <c r="AX42" s="13">
        <f t="shared" si="23"/>
        <v>21673</v>
      </c>
      <c r="AY42" s="13">
        <f t="shared" si="23"/>
        <v>22493</v>
      </c>
      <c r="AZ42" s="13">
        <f t="shared" si="23"/>
        <v>21673</v>
      </c>
      <c r="BA42" s="13">
        <f t="shared" si="23"/>
        <v>22493</v>
      </c>
      <c r="BB42" s="13">
        <f t="shared" si="23"/>
        <v>21263</v>
      </c>
      <c r="BC42" s="13">
        <f t="shared" si="23"/>
        <v>22083</v>
      </c>
      <c r="BD42" s="13">
        <f t="shared" si="23"/>
        <v>21263</v>
      </c>
    </row>
    <row r="43" spans="1:56" s="10" customFormat="1" ht="12" customHeight="1" x14ac:dyDescent="0.2">
      <c r="A43" s="278">
        <v>3</v>
      </c>
      <c r="B43" s="13">
        <f t="shared" ref="B43" si="24">B21*0.82+25</f>
        <v>22739</v>
      </c>
      <c r="C43" s="13">
        <f t="shared" ref="C43:BD43" si="25">C21*0.82+25</f>
        <v>23477</v>
      </c>
      <c r="D43" s="13">
        <f t="shared" si="25"/>
        <v>26347</v>
      </c>
      <c r="E43" s="13">
        <f t="shared" si="25"/>
        <v>23477</v>
      </c>
      <c r="F43" s="13">
        <f t="shared" si="25"/>
        <v>25117</v>
      </c>
      <c r="G43" s="13">
        <f t="shared" si="25"/>
        <v>26347</v>
      </c>
      <c r="H43" s="13">
        <f t="shared" si="25"/>
        <v>22001</v>
      </c>
      <c r="I43" s="13">
        <f t="shared" si="25"/>
        <v>20771</v>
      </c>
      <c r="J43" s="13">
        <f t="shared" si="25"/>
        <v>20115</v>
      </c>
      <c r="K43" s="13">
        <f t="shared" si="25"/>
        <v>19623</v>
      </c>
      <c r="L43" s="13">
        <f t="shared" si="25"/>
        <v>19459</v>
      </c>
      <c r="M43" s="13">
        <f t="shared" si="25"/>
        <v>19623</v>
      </c>
      <c r="N43" s="13">
        <f t="shared" si="25"/>
        <v>19459</v>
      </c>
      <c r="O43" s="13">
        <f t="shared" si="25"/>
        <v>19459</v>
      </c>
      <c r="P43" s="13">
        <f t="shared" si="25"/>
        <v>19623</v>
      </c>
      <c r="Q43" s="13">
        <f t="shared" si="25"/>
        <v>19787</v>
      </c>
      <c r="R43" s="13">
        <f t="shared" si="25"/>
        <v>19623</v>
      </c>
      <c r="S43" s="13">
        <f t="shared" si="25"/>
        <v>20115</v>
      </c>
      <c r="T43" s="13">
        <f t="shared" si="25"/>
        <v>22739</v>
      </c>
      <c r="U43" s="13">
        <f t="shared" si="25"/>
        <v>22001</v>
      </c>
      <c r="V43" s="13">
        <f t="shared" si="25"/>
        <v>23477</v>
      </c>
      <c r="W43" s="205">
        <f t="shared" si="25"/>
        <v>26347</v>
      </c>
      <c r="X43" s="205">
        <f t="shared" si="25"/>
        <v>36761</v>
      </c>
      <c r="Y43" s="205">
        <f t="shared" si="25"/>
        <v>38401</v>
      </c>
      <c r="Z43" s="205">
        <f t="shared" si="25"/>
        <v>46601</v>
      </c>
      <c r="AA43" s="205">
        <f t="shared" si="25"/>
        <v>46601</v>
      </c>
      <c r="AB43" s="205">
        <f t="shared" si="25"/>
        <v>42911</v>
      </c>
      <c r="AC43" s="205">
        <f t="shared" si="25"/>
        <v>36761</v>
      </c>
      <c r="AD43" s="205">
        <f t="shared" si="25"/>
        <v>34301</v>
      </c>
      <c r="AE43" s="205">
        <f t="shared" si="25"/>
        <v>29053</v>
      </c>
      <c r="AF43" s="205">
        <f t="shared" si="25"/>
        <v>29873</v>
      </c>
      <c r="AG43" s="205">
        <f t="shared" si="25"/>
        <v>29053</v>
      </c>
      <c r="AH43" s="205">
        <f t="shared" si="25"/>
        <v>29053</v>
      </c>
      <c r="AI43" s="205">
        <f t="shared" si="25"/>
        <v>30692.999999999996</v>
      </c>
      <c r="AJ43" s="205">
        <f t="shared" si="25"/>
        <v>30692.999999999996</v>
      </c>
      <c r="AK43" s="205">
        <f t="shared" si="25"/>
        <v>32332.999999999996</v>
      </c>
      <c r="AL43" s="205">
        <f t="shared" si="25"/>
        <v>32332.999999999996</v>
      </c>
      <c r="AM43" s="205">
        <f t="shared" si="25"/>
        <v>33153</v>
      </c>
      <c r="AN43" s="205">
        <f t="shared" si="25"/>
        <v>33153</v>
      </c>
      <c r="AO43" s="205">
        <f t="shared" si="25"/>
        <v>33153</v>
      </c>
      <c r="AP43" s="205">
        <f t="shared" si="25"/>
        <v>37417</v>
      </c>
      <c r="AQ43" s="205">
        <f t="shared" si="25"/>
        <v>37417</v>
      </c>
      <c r="AR43" s="205">
        <f t="shared" si="25"/>
        <v>37417</v>
      </c>
      <c r="AS43" s="205">
        <f t="shared" si="25"/>
        <v>33153</v>
      </c>
      <c r="AT43" s="205">
        <f t="shared" si="25"/>
        <v>32332.999999999996</v>
      </c>
      <c r="AU43" s="205">
        <f t="shared" si="25"/>
        <v>29053</v>
      </c>
      <c r="AV43" s="205">
        <f t="shared" si="25"/>
        <v>30692.999999999996</v>
      </c>
      <c r="AW43" s="205">
        <f t="shared" si="25"/>
        <v>29873</v>
      </c>
      <c r="AX43" s="13">
        <f t="shared" si="25"/>
        <v>23067</v>
      </c>
      <c r="AY43" s="13">
        <f t="shared" si="25"/>
        <v>23887</v>
      </c>
      <c r="AZ43" s="13">
        <f t="shared" si="25"/>
        <v>23067</v>
      </c>
      <c r="BA43" s="13">
        <f t="shared" si="25"/>
        <v>23887</v>
      </c>
      <c r="BB43" s="13">
        <f t="shared" si="25"/>
        <v>22657</v>
      </c>
      <c r="BC43" s="13">
        <f t="shared" si="25"/>
        <v>23477</v>
      </c>
      <c r="BD43" s="13">
        <f t="shared" si="25"/>
        <v>22657</v>
      </c>
    </row>
    <row r="44" spans="1:56" s="10" customFormat="1" ht="12" customHeight="1" x14ac:dyDescent="0.2">
      <c r="A44" s="278">
        <v>4</v>
      </c>
      <c r="B44" s="13">
        <f t="shared" ref="B44" si="26">B22*0.82+25</f>
        <v>23805</v>
      </c>
      <c r="C44" s="13">
        <f t="shared" ref="C44:BD44" si="27">C22*0.82+25</f>
        <v>24543</v>
      </c>
      <c r="D44" s="13">
        <f t="shared" si="27"/>
        <v>27413</v>
      </c>
      <c r="E44" s="13">
        <f t="shared" si="27"/>
        <v>24543</v>
      </c>
      <c r="F44" s="13">
        <f t="shared" si="27"/>
        <v>26183</v>
      </c>
      <c r="G44" s="13">
        <f t="shared" si="27"/>
        <v>27413</v>
      </c>
      <c r="H44" s="13">
        <f t="shared" si="27"/>
        <v>23067</v>
      </c>
      <c r="I44" s="13">
        <f t="shared" si="27"/>
        <v>21837</v>
      </c>
      <c r="J44" s="13">
        <f t="shared" si="27"/>
        <v>21181</v>
      </c>
      <c r="K44" s="13">
        <f t="shared" si="27"/>
        <v>20689</v>
      </c>
      <c r="L44" s="13">
        <f t="shared" si="27"/>
        <v>20525</v>
      </c>
      <c r="M44" s="13">
        <f t="shared" si="27"/>
        <v>20689</v>
      </c>
      <c r="N44" s="13">
        <f t="shared" si="27"/>
        <v>20525</v>
      </c>
      <c r="O44" s="13">
        <f t="shared" si="27"/>
        <v>20525</v>
      </c>
      <c r="P44" s="13">
        <f t="shared" si="27"/>
        <v>20689</v>
      </c>
      <c r="Q44" s="13">
        <f t="shared" si="27"/>
        <v>20853</v>
      </c>
      <c r="R44" s="13">
        <f t="shared" si="27"/>
        <v>20689</v>
      </c>
      <c r="S44" s="13">
        <f t="shared" si="27"/>
        <v>21181</v>
      </c>
      <c r="T44" s="13">
        <f t="shared" si="27"/>
        <v>23805</v>
      </c>
      <c r="U44" s="13">
        <f t="shared" si="27"/>
        <v>23067</v>
      </c>
      <c r="V44" s="13">
        <f t="shared" si="27"/>
        <v>24543</v>
      </c>
      <c r="W44" s="205">
        <f t="shared" si="27"/>
        <v>27413</v>
      </c>
      <c r="X44" s="205">
        <f t="shared" si="27"/>
        <v>38319</v>
      </c>
      <c r="Y44" s="205">
        <f t="shared" si="27"/>
        <v>39959</v>
      </c>
      <c r="Z44" s="205">
        <f t="shared" si="27"/>
        <v>48159</v>
      </c>
      <c r="AA44" s="205">
        <f t="shared" si="27"/>
        <v>48159</v>
      </c>
      <c r="AB44" s="205">
        <f t="shared" si="27"/>
        <v>44469</v>
      </c>
      <c r="AC44" s="205">
        <f t="shared" si="27"/>
        <v>38319</v>
      </c>
      <c r="AD44" s="205">
        <f t="shared" si="27"/>
        <v>35859</v>
      </c>
      <c r="AE44" s="205">
        <f t="shared" si="27"/>
        <v>30447</v>
      </c>
      <c r="AF44" s="205">
        <f t="shared" si="27"/>
        <v>31266.999999999996</v>
      </c>
      <c r="AG44" s="205">
        <f t="shared" si="27"/>
        <v>30447</v>
      </c>
      <c r="AH44" s="205">
        <f t="shared" si="27"/>
        <v>30447</v>
      </c>
      <c r="AI44" s="205">
        <f t="shared" si="27"/>
        <v>32086.999999999996</v>
      </c>
      <c r="AJ44" s="205">
        <f t="shared" si="27"/>
        <v>32086.999999999996</v>
      </c>
      <c r="AK44" s="205">
        <f t="shared" si="27"/>
        <v>33727</v>
      </c>
      <c r="AL44" s="205">
        <f t="shared" si="27"/>
        <v>33727</v>
      </c>
      <c r="AM44" s="205">
        <f t="shared" si="27"/>
        <v>34547</v>
      </c>
      <c r="AN44" s="205">
        <f t="shared" si="27"/>
        <v>34547</v>
      </c>
      <c r="AO44" s="205">
        <f t="shared" si="27"/>
        <v>34547</v>
      </c>
      <c r="AP44" s="205">
        <f t="shared" si="27"/>
        <v>38811</v>
      </c>
      <c r="AQ44" s="205">
        <f t="shared" si="27"/>
        <v>38811</v>
      </c>
      <c r="AR44" s="205">
        <f t="shared" si="27"/>
        <v>38811</v>
      </c>
      <c r="AS44" s="205">
        <f t="shared" si="27"/>
        <v>34547</v>
      </c>
      <c r="AT44" s="205">
        <f t="shared" si="27"/>
        <v>33727</v>
      </c>
      <c r="AU44" s="205">
        <f t="shared" si="27"/>
        <v>30447</v>
      </c>
      <c r="AV44" s="205">
        <f t="shared" si="27"/>
        <v>32086.999999999996</v>
      </c>
      <c r="AW44" s="205">
        <f t="shared" si="27"/>
        <v>31266.999999999996</v>
      </c>
      <c r="AX44" s="13">
        <f t="shared" si="27"/>
        <v>24461</v>
      </c>
      <c r="AY44" s="13">
        <f t="shared" si="27"/>
        <v>25281</v>
      </c>
      <c r="AZ44" s="13">
        <f t="shared" si="27"/>
        <v>24461</v>
      </c>
      <c r="BA44" s="13">
        <f t="shared" si="27"/>
        <v>25281</v>
      </c>
      <c r="BB44" s="13">
        <f t="shared" si="27"/>
        <v>24051</v>
      </c>
      <c r="BC44" s="13">
        <f t="shared" si="27"/>
        <v>24871</v>
      </c>
      <c r="BD44" s="13">
        <f t="shared" si="27"/>
        <v>24051</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3" customFormat="1" ht="11.45" customHeight="1" thickBot="1" x14ac:dyDescent="0.25">
      <c r="A56" s="198" t="s">
        <v>72</v>
      </c>
    </row>
    <row r="57" spans="1:1" s="53" customFormat="1" ht="156.75" thickBot="1" x14ac:dyDescent="0.25">
      <c r="A57" s="275" t="s">
        <v>423</v>
      </c>
    </row>
    <row r="58" spans="1:1" s="53" customFormat="1" ht="13.5" thickBot="1" x14ac:dyDescent="0.25">
      <c r="A58" s="2"/>
    </row>
    <row r="59" spans="1:1" s="53" customFormat="1" ht="12.75" thickBot="1" x14ac:dyDescent="0.25">
      <c r="A59" s="217" t="s">
        <v>261</v>
      </c>
    </row>
    <row r="60" spans="1:1" s="53" customFormat="1" ht="12.75" thickBot="1" x14ac:dyDescent="0.25">
      <c r="A60" s="256" t="s">
        <v>424</v>
      </c>
    </row>
    <row r="61" spans="1:1" s="53" customFormat="1" ht="12" x14ac:dyDescent="0.2">
      <c r="A61" s="257" t="s">
        <v>425</v>
      </c>
    </row>
  </sheetData>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zoomScaleNormal="100" workbookViewId="0">
      <selection activeCell="Z32" activeCellId="1" sqref="A26:A29 Z32"/>
    </sheetView>
  </sheetViews>
  <sheetFormatPr defaultColWidth="9.140625" defaultRowHeight="15" x14ac:dyDescent="0.25"/>
  <cols>
    <col min="1" max="1" width="71.85546875" style="2" customWidth="1"/>
    <col min="2" max="6" width="10.42578125" style="1" bestFit="1" customWidth="1"/>
    <col min="7" max="11" width="9.140625" style="1"/>
    <col min="12" max="14" width="10.42578125" style="1" bestFit="1" customWidth="1"/>
    <col min="15" max="15" width="9.42578125" style="1" bestFit="1" customWidth="1"/>
    <col min="16" max="16" width="9.140625" style="1"/>
    <col min="17" max="26" width="10.42578125" style="1" bestFit="1" customWidth="1"/>
    <col min="27"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95">
        <f>'C завтраками| Bed and breakfast'!B4</f>
        <v>45588</v>
      </c>
      <c r="C4" s="195">
        <f>'C завтраками| Bed and breakfast'!C4</f>
        <v>45589</v>
      </c>
      <c r="D4" s="195">
        <f>'C завтраками| Bed and breakfast'!D4</f>
        <v>45591</v>
      </c>
      <c r="E4" s="195">
        <f>'C завтраками| Bed and breakfast'!E4</f>
        <v>45592</v>
      </c>
      <c r="F4" s="195">
        <f>'C завтраками| Bed and breakfast'!F4</f>
        <v>45595</v>
      </c>
      <c r="G4" s="195">
        <f>'C завтраками| Bed and breakfast'!G4</f>
        <v>45596</v>
      </c>
      <c r="H4" s="195">
        <f>'C завтраками| Bed and breakfast'!H4</f>
        <v>45597</v>
      </c>
      <c r="I4" s="113">
        <f>'C завтраками| Bed and breakfast'!I4</f>
        <v>45599</v>
      </c>
      <c r="J4" s="113">
        <f>'C завтраками| Bed and breakfast'!J4</f>
        <v>45600</v>
      </c>
      <c r="K4" s="195">
        <f>'C завтраками| Bed and breakfast'!K4</f>
        <v>45601</v>
      </c>
      <c r="L4" s="113">
        <f>'C завтраками| Bed and breakfast'!L4</f>
        <v>45604</v>
      </c>
      <c r="M4" s="195">
        <f>'C завтраками| Bed and breakfast'!M4</f>
        <v>45616</v>
      </c>
      <c r="N4" s="113">
        <f>'C завтраками| Bed and breakfast'!N4</f>
        <v>45618</v>
      </c>
      <c r="O4" s="113">
        <f>'C завтраками| Bed and breakfast'!O4</f>
        <v>45627</v>
      </c>
      <c r="P4" s="113">
        <f>'C завтраками| Bed and breakfast'!P4</f>
        <v>45632</v>
      </c>
      <c r="Q4" s="195">
        <f>'C завтраками| Bed and breakfast'!Q4</f>
        <v>45636</v>
      </c>
      <c r="R4" s="113">
        <f>'C завтраками| Bed and breakfast'!R4</f>
        <v>45639</v>
      </c>
      <c r="S4" s="113">
        <f>'C завтраками| Bed and breakfast'!S4</f>
        <v>45641</v>
      </c>
      <c r="T4" s="113">
        <f>'C завтраками| Bed and breakfast'!T4</f>
        <v>45646</v>
      </c>
      <c r="U4" s="113">
        <f>'C завтраками| Bed and breakfast'!U4</f>
        <v>45648</v>
      </c>
      <c r="V4" s="113">
        <f>'C завтраками| Bed and breakfast'!V4</f>
        <v>45652</v>
      </c>
      <c r="W4" s="195">
        <f>'C завтраками| Bed and breakfast'!W4</f>
        <v>45653</v>
      </c>
      <c r="X4" s="195">
        <f>'C завтраками| Bed and breakfast'!X4</f>
        <v>45655</v>
      </c>
      <c r="Y4" s="195">
        <f>'C завтраками| Bed and breakfast'!Y4</f>
        <v>45656</v>
      </c>
      <c r="Z4" s="195">
        <f>'C завтраками| Bed and breakfast'!Z4</f>
        <v>45657</v>
      </c>
      <c r="AA4" s="195">
        <f>'C завтраками| Bed and breakfast'!AA4</f>
        <v>45658</v>
      </c>
      <c r="AB4" s="195">
        <f>'C завтраками| Bed and breakfast'!AB4</f>
        <v>45662</v>
      </c>
      <c r="AC4" s="195">
        <f>'C завтраками| Bed and breakfast'!AC4</f>
        <v>45664</v>
      </c>
      <c r="AD4" s="195">
        <f>'C завтраками| Bed and breakfast'!AD4</f>
        <v>45665</v>
      </c>
      <c r="AE4" s="195">
        <f>'C завтраками| Bed and breakfast'!AE4</f>
        <v>45666</v>
      </c>
      <c r="AF4" s="195">
        <f>'C завтраками| Bed and breakfast'!AF4</f>
        <v>45667</v>
      </c>
      <c r="AG4" s="195">
        <f>'C завтраками| Bed and breakfast'!AG4</f>
        <v>45669</v>
      </c>
      <c r="AH4" s="195">
        <f>'C завтраками| Bed and breakfast'!AH4</f>
        <v>45670</v>
      </c>
      <c r="AI4" s="195">
        <f>'C завтраками| Bed and breakfast'!AI4</f>
        <v>45674</v>
      </c>
      <c r="AJ4" s="195">
        <f>'C завтраками| Bed and breakfast'!AJ4</f>
        <v>45676</v>
      </c>
      <c r="AK4" s="195">
        <f>'C завтраками| Bed and breakfast'!AK4</f>
        <v>45681</v>
      </c>
      <c r="AL4" s="195">
        <f>'C завтраками| Bed and breakfast'!AL4</f>
        <v>45683</v>
      </c>
      <c r="AM4" s="195">
        <f>'C завтраками| Bed and breakfast'!AM4</f>
        <v>45688</v>
      </c>
      <c r="AN4" s="195">
        <f>'C завтраками| Bed and breakfast'!AN4</f>
        <v>45695</v>
      </c>
      <c r="AO4" s="195">
        <f>'C завтраками| Bed and breakfast'!AO4</f>
        <v>45697</v>
      </c>
      <c r="AP4" s="195">
        <f>'C завтраками| Bed and breakfast'!AP4</f>
        <v>45702</v>
      </c>
      <c r="AQ4" s="195">
        <f>'C завтраками| Bed and breakfast'!AQ4</f>
        <v>45704</v>
      </c>
      <c r="AR4" s="195">
        <f>'C завтраками| Bed and breakfast'!AR4</f>
        <v>45709</v>
      </c>
      <c r="AS4" s="195">
        <f>'C завтраками| Bed and breakfast'!AS4</f>
        <v>45712</v>
      </c>
      <c r="AT4" s="195">
        <f>'C завтраками| Bed and breakfast'!AT4</f>
        <v>45717</v>
      </c>
      <c r="AU4" s="195">
        <f>'C завтраками| Bed and breakfast'!AU4</f>
        <v>45718</v>
      </c>
      <c r="AV4" s="195">
        <f>'C завтраками| Bed and breakfast'!AV4</f>
        <v>45723</v>
      </c>
      <c r="AW4" s="195">
        <f>'C завтраками| Bed and breakfast'!AW4</f>
        <v>45726</v>
      </c>
      <c r="AX4" s="113">
        <f>'C завтраками| Bed and breakfast'!AX4</f>
        <v>45727</v>
      </c>
      <c r="AY4" s="113">
        <f>'C завтраками| Bed and breakfast'!AY4</f>
        <v>45730</v>
      </c>
      <c r="AZ4" s="113">
        <f>'C завтраками| Bed and breakfast'!AZ4</f>
        <v>45732</v>
      </c>
      <c r="BA4" s="113">
        <f>'C завтраками| Bed and breakfast'!BA4</f>
        <v>45737</v>
      </c>
      <c r="BB4" s="113">
        <f>'C завтраками| Bed and breakfast'!BB4</f>
        <v>45739</v>
      </c>
      <c r="BC4" s="113">
        <f>'C завтраками| Bed and breakfast'!BC4</f>
        <v>45744</v>
      </c>
      <c r="BD4" s="113">
        <f>'C завтраками| Bed and breakfast'!BD4</f>
        <v>45746</v>
      </c>
    </row>
    <row r="5" spans="1:56" ht="23.25" customHeight="1" x14ac:dyDescent="0.25">
      <c r="A5" s="259"/>
      <c r="B5" s="195">
        <f>'C завтраками| Bed and breakfast'!B5</f>
        <v>45588</v>
      </c>
      <c r="C5" s="195">
        <f>'C завтраками| Bed and breakfast'!C5</f>
        <v>45590</v>
      </c>
      <c r="D5" s="195">
        <f>'C завтраками| Bed and breakfast'!D5</f>
        <v>45591</v>
      </c>
      <c r="E5" s="195">
        <f>'C завтраками| Bed and breakfast'!E5</f>
        <v>45594</v>
      </c>
      <c r="F5" s="195">
        <f>'C завтраками| Bed and breakfast'!F5</f>
        <v>45595</v>
      </c>
      <c r="G5" s="195">
        <f>'C завтраками| Bed and breakfast'!G5</f>
        <v>45596</v>
      </c>
      <c r="H5" s="195">
        <f>'C завтраками| Bed and breakfast'!H5</f>
        <v>45598</v>
      </c>
      <c r="I5" s="113">
        <f>'C завтраками| Bed and breakfast'!I5</f>
        <v>45599</v>
      </c>
      <c r="J5" s="113">
        <f>'C завтраками| Bed and breakfast'!J5</f>
        <v>45600</v>
      </c>
      <c r="K5" s="195">
        <f>'C завтраками| Bed and breakfast'!K5</f>
        <v>45603</v>
      </c>
      <c r="L5" s="113">
        <f>'C завтраками| Bed and breakfast'!L5</f>
        <v>45615</v>
      </c>
      <c r="M5" s="195">
        <f>'C завтраками| Bed and breakfast'!M5</f>
        <v>45617</v>
      </c>
      <c r="N5" s="113">
        <f>'C завтраками| Bed and breakfast'!N5</f>
        <v>45626</v>
      </c>
      <c r="O5" s="113">
        <f>'C завтраками| Bed and breakfast'!O5</f>
        <v>45631</v>
      </c>
      <c r="P5" s="113">
        <f>'C завтраками| Bed and breakfast'!P5</f>
        <v>45635</v>
      </c>
      <c r="Q5" s="195">
        <f>'C завтраками| Bed and breakfast'!Q5</f>
        <v>45638</v>
      </c>
      <c r="R5" s="113">
        <f>'C завтраками| Bed and breakfast'!R5</f>
        <v>45640</v>
      </c>
      <c r="S5" s="113">
        <f>'C завтраками| Bed and breakfast'!S5</f>
        <v>45645</v>
      </c>
      <c r="T5" s="113">
        <f>'C завтраками| Bed and breakfast'!T5</f>
        <v>45647</v>
      </c>
      <c r="U5" s="113">
        <f>'C завтраками| Bed and breakfast'!U5</f>
        <v>45651</v>
      </c>
      <c r="V5" s="113">
        <f>'C завтраками| Bed and breakfast'!V5</f>
        <v>45652</v>
      </c>
      <c r="W5" s="195">
        <f>'C завтраками| Bed and breakfast'!W5</f>
        <v>45654</v>
      </c>
      <c r="X5" s="195">
        <f>'C завтраками| Bed and breakfast'!X5</f>
        <v>45655</v>
      </c>
      <c r="Y5" s="195">
        <f>'C завтраками| Bed and breakfast'!Y5</f>
        <v>45656</v>
      </c>
      <c r="Z5" s="195">
        <f>'C завтраками| Bed and breakfast'!Z5</f>
        <v>45657</v>
      </c>
      <c r="AA5" s="195">
        <f>'C завтраками| Bed and breakfast'!AA5</f>
        <v>45661</v>
      </c>
      <c r="AB5" s="195">
        <f>'C завтраками| Bed and breakfast'!AB5</f>
        <v>45663</v>
      </c>
      <c r="AC5" s="195">
        <f>'C завтраками| Bed and breakfast'!AC5</f>
        <v>45664</v>
      </c>
      <c r="AD5" s="195">
        <f>'C завтраками| Bed and breakfast'!AD5</f>
        <v>45665</v>
      </c>
      <c r="AE5" s="195">
        <f>'C завтраками| Bed and breakfast'!AE5</f>
        <v>45666</v>
      </c>
      <c r="AF5" s="195">
        <f>'C завтраками| Bed and breakfast'!AF5</f>
        <v>45668</v>
      </c>
      <c r="AG5" s="195">
        <f>'C завтраками| Bed and breakfast'!AG5</f>
        <v>45669</v>
      </c>
      <c r="AH5" s="195">
        <f>'C завтраками| Bed and breakfast'!AH5</f>
        <v>45673</v>
      </c>
      <c r="AI5" s="195">
        <f>'C завтраками| Bed and breakfast'!AI5</f>
        <v>45675</v>
      </c>
      <c r="AJ5" s="195">
        <f>'C завтраками| Bed and breakfast'!AJ5</f>
        <v>45680</v>
      </c>
      <c r="AK5" s="195">
        <f>'C завтраками| Bed and breakfast'!AK5</f>
        <v>45682</v>
      </c>
      <c r="AL5" s="195">
        <f>'C завтраками| Bed and breakfast'!AL5</f>
        <v>45687</v>
      </c>
      <c r="AM5" s="195">
        <f>'C завтраками| Bed and breakfast'!AM5</f>
        <v>45694</v>
      </c>
      <c r="AN5" s="195">
        <f>'C завтраками| Bed and breakfast'!AN5</f>
        <v>45696</v>
      </c>
      <c r="AO5" s="195">
        <f>'C завтраками| Bed and breakfast'!AO5</f>
        <v>45701</v>
      </c>
      <c r="AP5" s="195">
        <f>'C завтраками| Bed and breakfast'!AP5</f>
        <v>45703</v>
      </c>
      <c r="AQ5" s="195">
        <f>'C завтраками| Bed and breakfast'!AQ5</f>
        <v>45708</v>
      </c>
      <c r="AR5" s="195">
        <f>'C завтраками| Bed and breakfast'!AR5</f>
        <v>45711</v>
      </c>
      <c r="AS5" s="195">
        <f>'C завтраками| Bed and breakfast'!AS5</f>
        <v>45716</v>
      </c>
      <c r="AT5" s="195">
        <f>'C завтраками| Bed and breakfast'!AT5</f>
        <v>45717</v>
      </c>
      <c r="AU5" s="195">
        <f>'C завтраками| Bed and breakfast'!AU5</f>
        <v>45722</v>
      </c>
      <c r="AV5" s="195">
        <f>'C завтраками| Bed and breakfast'!AV5</f>
        <v>45725</v>
      </c>
      <c r="AW5" s="195">
        <f>'C завтраками| Bed and breakfast'!AW5</f>
        <v>45726</v>
      </c>
      <c r="AX5" s="113">
        <f>'C завтраками| Bed and breakfast'!AX5</f>
        <v>45729</v>
      </c>
      <c r="AY5" s="113">
        <f>'C завтраками| Bed and breakfast'!AY5</f>
        <v>45731</v>
      </c>
      <c r="AZ5" s="113">
        <f>'C завтраками| Bed and breakfast'!AZ5</f>
        <v>45736</v>
      </c>
      <c r="BA5" s="113">
        <f>'C завтраками| Bed and breakfast'!BA5</f>
        <v>45738</v>
      </c>
      <c r="BB5" s="113">
        <f>'C завтраками| Bed and breakfast'!BB5</f>
        <v>45743</v>
      </c>
      <c r="BC5" s="113">
        <f>'C завтраками| Bed and breakfast'!BC5</f>
        <v>45745</v>
      </c>
      <c r="BD5" s="113">
        <f>'C завтраками| Bed and breakfast'!BD5</f>
        <v>45747</v>
      </c>
    </row>
    <row r="6" spans="1:56" s="10" customFormat="1" ht="12" customHeight="1" x14ac:dyDescent="0.2">
      <c r="A6" s="13" t="s">
        <v>220</v>
      </c>
    </row>
    <row r="7" spans="1:56" s="10" customFormat="1" ht="12" customHeight="1" x14ac:dyDescent="0.2">
      <c r="A7" s="4">
        <v>1</v>
      </c>
      <c r="B7" s="13">
        <f>'C завтраками| Bed and breakfast'!B7</f>
        <v>10100</v>
      </c>
      <c r="C7" s="13">
        <f>'C завтраками| Bed and breakfast'!C7</f>
        <v>11000</v>
      </c>
      <c r="D7" s="13">
        <f>'C завтраками| Bed and breakfast'!D7</f>
        <v>14500</v>
      </c>
      <c r="E7" s="13">
        <f>'C завтраками| Bed and breakfast'!E7</f>
        <v>11000</v>
      </c>
      <c r="F7" s="13">
        <f>'C завтраками| Bed and breakfast'!F7</f>
        <v>13000</v>
      </c>
      <c r="G7" s="13">
        <f>'C завтраками| Bed and breakfast'!G7</f>
        <v>14500</v>
      </c>
      <c r="H7" s="13">
        <f>'C завтраками| Bed and breakfast'!H7</f>
        <v>9200</v>
      </c>
      <c r="I7" s="13">
        <f>'C завтраками| Bed and breakfast'!I7</f>
        <v>7700</v>
      </c>
      <c r="J7" s="13">
        <f>'C завтраками| Bed and breakfast'!J7</f>
        <v>6900</v>
      </c>
      <c r="K7" s="13">
        <f>'C завтраками| Bed and breakfast'!K7</f>
        <v>6300</v>
      </c>
      <c r="L7" s="13">
        <f>'C завтраками| Bed and breakfast'!L7</f>
        <v>6100</v>
      </c>
      <c r="M7" s="13">
        <f>'C завтраками| Bed and breakfast'!M7</f>
        <v>6300</v>
      </c>
      <c r="N7" s="13">
        <f>'C завтраками| Bed and breakfast'!N7</f>
        <v>6100</v>
      </c>
      <c r="O7" s="13">
        <f>'C завтраками| Bed and breakfast'!O7</f>
        <v>6100</v>
      </c>
      <c r="P7" s="13">
        <f>'C завтраками| Bed and breakfast'!P7</f>
        <v>6300</v>
      </c>
      <c r="Q7" s="13">
        <f>'C завтраками| Bed and breakfast'!Q7</f>
        <v>6500</v>
      </c>
      <c r="R7" s="13">
        <f>'C завтраками| Bed and breakfast'!R7</f>
        <v>6300</v>
      </c>
      <c r="S7" s="13">
        <f>'C завтраками| Bed and breakfast'!S7</f>
        <v>6900</v>
      </c>
      <c r="T7" s="13">
        <f>'C завтраками| Bed and breakfast'!T7</f>
        <v>10100</v>
      </c>
      <c r="U7" s="13">
        <f>'C завтраками| Bed and breakfast'!U7</f>
        <v>9200</v>
      </c>
      <c r="V7" s="13">
        <f>'C завтраками| Bed and breakfast'!V7</f>
        <v>11000</v>
      </c>
      <c r="W7" s="205">
        <f>'C завтраками| Bed and breakfast'!W7</f>
        <v>14500</v>
      </c>
      <c r="X7" s="13">
        <f>'C завтраками| Bed and breakfast'!X7</f>
        <v>23000</v>
      </c>
      <c r="Y7" s="13">
        <f>'C завтраками| Bed and breakfast'!Y7</f>
        <v>25000</v>
      </c>
      <c r="Z7" s="205">
        <f>'C завтраками| Bed and breakfast'!Z7</f>
        <v>35000</v>
      </c>
      <c r="AA7" s="13">
        <f>'C завтраками| Bed and breakfast'!AA7</f>
        <v>35000</v>
      </c>
      <c r="AB7" s="205">
        <f>'C завтраками| Bed and breakfast'!AB7</f>
        <v>30500</v>
      </c>
      <c r="AC7" s="13">
        <f>'C завтраками| Bed and breakfast'!AC7</f>
        <v>23000</v>
      </c>
      <c r="AD7" s="13">
        <f>'C завтраками| Bed and breakfast'!AD7</f>
        <v>20000</v>
      </c>
      <c r="AE7" s="13">
        <f>'C завтраками| Bed and breakfast'!AE7</f>
        <v>14000</v>
      </c>
      <c r="AF7" s="13">
        <f>'C завтраками| Bed and breakfast'!AF7</f>
        <v>15000</v>
      </c>
      <c r="AG7" s="13">
        <f>'C завтраками| Bed and breakfast'!AG7</f>
        <v>14000</v>
      </c>
      <c r="AH7" s="13">
        <f>'C завтраками| Bed and breakfast'!AH7</f>
        <v>14000</v>
      </c>
      <c r="AI7" s="13">
        <f>'C завтраками| Bed and breakfast'!AI7</f>
        <v>16000</v>
      </c>
      <c r="AJ7" s="205">
        <f>'C завтраками| Bed and breakfast'!AJ7</f>
        <v>16000</v>
      </c>
      <c r="AK7" s="13">
        <f>'C завтраками| Bed and breakfast'!AK7</f>
        <v>18000</v>
      </c>
      <c r="AL7" s="13">
        <f>'C завтраками| Bed and breakfast'!AL7</f>
        <v>18000</v>
      </c>
      <c r="AM7" s="205">
        <f>'C завтраками| Bed and breakfast'!AM7</f>
        <v>19000</v>
      </c>
      <c r="AN7" s="13">
        <f>'C завтраками| Bed and breakfast'!AN7</f>
        <v>19000</v>
      </c>
      <c r="AO7" s="205">
        <f>'C завтраками| Bed and breakfast'!AO7</f>
        <v>19000</v>
      </c>
      <c r="AP7" s="205">
        <f>'C завтраками| Bed and breakfast'!AP7</f>
        <v>24200</v>
      </c>
      <c r="AQ7" s="205">
        <f>'C завтраками| Bed and breakfast'!AQ7</f>
        <v>24200</v>
      </c>
      <c r="AR7" s="13">
        <f>'C завтраками| Bed and breakfast'!AR7</f>
        <v>24200</v>
      </c>
      <c r="AS7" s="205">
        <f>'C завтраками| Bed and breakfast'!AS7</f>
        <v>19000</v>
      </c>
      <c r="AT7" s="13">
        <f>'C завтраками| Bed and breakfast'!AT7</f>
        <v>18000</v>
      </c>
      <c r="AU7" s="13">
        <f>'C завтраками| Bed and breakfast'!AU7</f>
        <v>14000</v>
      </c>
      <c r="AV7" s="13">
        <f>'C завтраками| Bed and breakfast'!AV7</f>
        <v>16000</v>
      </c>
      <c r="AW7" s="13">
        <f>'C завтраками| Bed and breakfast'!AW7</f>
        <v>15000</v>
      </c>
      <c r="AX7" s="13">
        <f>'C завтраками| Bed and breakfast'!AX7</f>
        <v>9700</v>
      </c>
      <c r="AY7" s="13">
        <f>'C завтраками| Bed and breakfast'!AY7</f>
        <v>10700</v>
      </c>
      <c r="AZ7" s="13">
        <f>'C завтраками| Bed and breakfast'!AZ7</f>
        <v>9700</v>
      </c>
      <c r="BA7" s="13">
        <f>'C завтраками| Bed and breakfast'!BA7</f>
        <v>10700</v>
      </c>
      <c r="BB7" s="13">
        <f>'C завтраками| Bed and breakfast'!BB7</f>
        <v>9200</v>
      </c>
      <c r="BC7" s="13">
        <f>'C завтраками| Bed and breakfast'!BC7</f>
        <v>10200</v>
      </c>
      <c r="BD7" s="13">
        <f>'C завтраками| Bed and breakfast'!BD7</f>
        <v>9200</v>
      </c>
    </row>
    <row r="8" spans="1:56" s="10" customFormat="1" ht="12" customHeight="1" x14ac:dyDescent="0.2">
      <c r="A8" s="4">
        <v>2</v>
      </c>
      <c r="B8" s="13">
        <f>'C завтраками| Bed and breakfast'!B8</f>
        <v>11400</v>
      </c>
      <c r="C8" s="13">
        <f>'C завтраками| Bed and breakfast'!C8</f>
        <v>12300</v>
      </c>
      <c r="D8" s="13">
        <f>'C завтраками| Bed and breakfast'!D8</f>
        <v>15800</v>
      </c>
      <c r="E8" s="13">
        <f>'C завтраками| Bed and breakfast'!E8</f>
        <v>12300</v>
      </c>
      <c r="F8" s="13">
        <f>'C завтраками| Bed and breakfast'!F8</f>
        <v>14300</v>
      </c>
      <c r="G8" s="13">
        <f>'C завтраками| Bed and breakfast'!G8</f>
        <v>15800</v>
      </c>
      <c r="H8" s="13">
        <f>'C завтраками| Bed and breakfast'!H8</f>
        <v>10500</v>
      </c>
      <c r="I8" s="13">
        <f>'C завтраками| Bed and breakfast'!I8</f>
        <v>9000</v>
      </c>
      <c r="J8" s="13">
        <f>'C завтраками| Bed and breakfast'!J8</f>
        <v>8200</v>
      </c>
      <c r="K8" s="13">
        <f>'C завтраками| Bed and breakfast'!K8</f>
        <v>7600</v>
      </c>
      <c r="L8" s="13">
        <f>'C завтраками| Bed and breakfast'!L8</f>
        <v>7400</v>
      </c>
      <c r="M8" s="13">
        <f>'C завтраками| Bed and breakfast'!M8</f>
        <v>7600</v>
      </c>
      <c r="N8" s="13">
        <f>'C завтраками| Bed and breakfast'!N8</f>
        <v>7400</v>
      </c>
      <c r="O8" s="13">
        <f>'C завтраками| Bed and breakfast'!O8</f>
        <v>7400</v>
      </c>
      <c r="P8" s="13">
        <f>'C завтраками| Bed and breakfast'!P8</f>
        <v>7600</v>
      </c>
      <c r="Q8" s="13">
        <f>'C завтраками| Bed and breakfast'!Q8</f>
        <v>7800</v>
      </c>
      <c r="R8" s="13">
        <f>'C завтраками| Bed and breakfast'!R8</f>
        <v>7600</v>
      </c>
      <c r="S8" s="13">
        <f>'C завтраками| Bed and breakfast'!S8</f>
        <v>8200</v>
      </c>
      <c r="T8" s="13">
        <f>'C завтраками| Bed and breakfast'!T8</f>
        <v>11400</v>
      </c>
      <c r="U8" s="13">
        <f>'C завтраками| Bed and breakfast'!U8</f>
        <v>10500</v>
      </c>
      <c r="V8" s="13">
        <f>'C завтраками| Bed and breakfast'!V8</f>
        <v>12300</v>
      </c>
      <c r="W8" s="205">
        <f>'C завтраками| Bed and breakfast'!W8</f>
        <v>15800</v>
      </c>
      <c r="X8" s="13">
        <f>'C завтраками| Bed and breakfast'!X8</f>
        <v>24900</v>
      </c>
      <c r="Y8" s="13">
        <f>'C завтраками| Bed and breakfast'!Y8</f>
        <v>26900</v>
      </c>
      <c r="Z8" s="205">
        <f>'C завтраками| Bed and breakfast'!Z8</f>
        <v>36900</v>
      </c>
      <c r="AA8" s="13">
        <f>'C завтраками| Bed and breakfast'!AA8</f>
        <v>36900</v>
      </c>
      <c r="AB8" s="205">
        <f>'C завтраками| Bed and breakfast'!AB8</f>
        <v>32400</v>
      </c>
      <c r="AC8" s="13">
        <f>'C завтраками| Bed and breakfast'!AC8</f>
        <v>24900</v>
      </c>
      <c r="AD8" s="13">
        <f>'C завтраками| Bed and breakfast'!AD8</f>
        <v>21900</v>
      </c>
      <c r="AE8" s="13">
        <f>'C завтраками| Bed and breakfast'!AE8</f>
        <v>15700</v>
      </c>
      <c r="AF8" s="13">
        <f>'C завтраками| Bed and breakfast'!AF8</f>
        <v>16700</v>
      </c>
      <c r="AG8" s="13">
        <f>'C завтраками| Bed and breakfast'!AG8</f>
        <v>15700</v>
      </c>
      <c r="AH8" s="13">
        <f>'C завтраками| Bed and breakfast'!AH8</f>
        <v>15700</v>
      </c>
      <c r="AI8" s="13">
        <f>'C завтраками| Bed and breakfast'!AI8</f>
        <v>17700</v>
      </c>
      <c r="AJ8" s="205">
        <f>'C завтраками| Bed and breakfast'!AJ8</f>
        <v>17700</v>
      </c>
      <c r="AK8" s="13">
        <f>'C завтраками| Bed and breakfast'!AK8</f>
        <v>19700</v>
      </c>
      <c r="AL8" s="13">
        <f>'C завтраками| Bed and breakfast'!AL8</f>
        <v>19700</v>
      </c>
      <c r="AM8" s="205">
        <f>'C завтраками| Bed and breakfast'!AM8</f>
        <v>20700</v>
      </c>
      <c r="AN8" s="13">
        <f>'C завтраками| Bed and breakfast'!AN8</f>
        <v>20700</v>
      </c>
      <c r="AO8" s="205">
        <f>'C завтраками| Bed and breakfast'!AO8</f>
        <v>20700</v>
      </c>
      <c r="AP8" s="205">
        <f>'C завтраками| Bed and breakfast'!AP8</f>
        <v>25900</v>
      </c>
      <c r="AQ8" s="205">
        <f>'C завтраками| Bed and breakfast'!AQ8</f>
        <v>25900</v>
      </c>
      <c r="AR8" s="13">
        <f>'C завтраками| Bed and breakfast'!AR8</f>
        <v>25900</v>
      </c>
      <c r="AS8" s="205">
        <f>'C завтраками| Bed and breakfast'!AS8</f>
        <v>20700</v>
      </c>
      <c r="AT8" s="13">
        <f>'C завтраками| Bed and breakfast'!AT8</f>
        <v>19700</v>
      </c>
      <c r="AU8" s="13">
        <f>'C завтраками| Bed and breakfast'!AU8</f>
        <v>15700</v>
      </c>
      <c r="AV8" s="13">
        <f>'C завтраками| Bed and breakfast'!AV8</f>
        <v>17700</v>
      </c>
      <c r="AW8" s="13">
        <f>'C завтраками| Bed and breakfast'!AW8</f>
        <v>16700</v>
      </c>
      <c r="AX8" s="13">
        <f>'C завтраками| Bed and breakfast'!AX8</f>
        <v>11400</v>
      </c>
      <c r="AY8" s="13">
        <f>'C завтраками| Bed and breakfast'!AY8</f>
        <v>12400</v>
      </c>
      <c r="AZ8" s="13">
        <f>'C завтраками| Bed and breakfast'!AZ8</f>
        <v>11400</v>
      </c>
      <c r="BA8" s="13">
        <f>'C завтраками| Bed and breakfast'!BA8</f>
        <v>12400</v>
      </c>
      <c r="BB8" s="13">
        <f>'C завтраками| Bed and breakfast'!BB8</f>
        <v>10900</v>
      </c>
      <c r="BC8" s="13">
        <f>'C завтраками| Bed and breakfast'!BC8</f>
        <v>11900</v>
      </c>
      <c r="BD8" s="13">
        <f>'C завтраками| Bed and breakfast'!BD8</f>
        <v>10900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11600</v>
      </c>
      <c r="C10" s="13">
        <f>'C завтраками| Bed and breakfast'!C10</f>
        <v>12500</v>
      </c>
      <c r="D10" s="13">
        <f>'C завтраками| Bed and breakfast'!D10</f>
        <v>16000</v>
      </c>
      <c r="E10" s="13">
        <f>'C завтраками| Bed and breakfast'!E10</f>
        <v>12500</v>
      </c>
      <c r="F10" s="13">
        <f>'C завтраками| Bed and breakfast'!F10</f>
        <v>14500</v>
      </c>
      <c r="G10" s="13">
        <f>'C завтраками| Bed and breakfast'!G10</f>
        <v>16000</v>
      </c>
      <c r="H10" s="13">
        <f>'C завтраками| Bed and breakfast'!H10</f>
        <v>10700</v>
      </c>
      <c r="I10" s="13">
        <f>'C завтраками| Bed and breakfast'!I10</f>
        <v>9200</v>
      </c>
      <c r="J10" s="13">
        <f>'C завтраками| Bed and breakfast'!J10</f>
        <v>8400</v>
      </c>
      <c r="K10" s="13">
        <f>'C завтраками| Bed and breakfast'!K10</f>
        <v>7800</v>
      </c>
      <c r="L10" s="13">
        <f>'C завтраками| Bed and breakfast'!L10</f>
        <v>7600</v>
      </c>
      <c r="M10" s="13">
        <f>'C завтраками| Bed and breakfast'!M10</f>
        <v>7800</v>
      </c>
      <c r="N10" s="13">
        <f>'C завтраками| Bed and breakfast'!N10</f>
        <v>7600</v>
      </c>
      <c r="O10" s="13">
        <f>'C завтраками| Bed and breakfast'!O10</f>
        <v>7600</v>
      </c>
      <c r="P10" s="13">
        <f>'C завтраками| Bed and breakfast'!P10</f>
        <v>7800</v>
      </c>
      <c r="Q10" s="13">
        <f>'C завтраками| Bed and breakfast'!Q10</f>
        <v>8000</v>
      </c>
      <c r="R10" s="13">
        <f>'C завтраками| Bed and breakfast'!R10</f>
        <v>7800</v>
      </c>
      <c r="S10" s="13">
        <f>'C завтраками| Bed and breakfast'!S10</f>
        <v>8400</v>
      </c>
      <c r="T10" s="13">
        <f>'C завтраками| Bed and breakfast'!T10</f>
        <v>11600</v>
      </c>
      <c r="U10" s="13">
        <f>'C завтраками| Bed and breakfast'!U10</f>
        <v>10700</v>
      </c>
      <c r="V10" s="13">
        <f>'C завтраками| Bed and breakfast'!V10</f>
        <v>12500</v>
      </c>
      <c r="W10" s="205">
        <f>'C завтраками| Bed and breakfast'!W10</f>
        <v>16000</v>
      </c>
      <c r="X10" s="13">
        <f>'C завтраками| Bed and breakfast'!X10</f>
        <v>25500</v>
      </c>
      <c r="Y10" s="13">
        <f>'C завтраками| Bed and breakfast'!Y10</f>
        <v>27500</v>
      </c>
      <c r="Z10" s="205">
        <f>'C завтраками| Bed and breakfast'!Z10</f>
        <v>37500</v>
      </c>
      <c r="AA10" s="13">
        <f>'C завтраками| Bed and breakfast'!AA10</f>
        <v>37500</v>
      </c>
      <c r="AB10" s="205">
        <f>'C завтраками| Bed and breakfast'!AB10</f>
        <v>33000</v>
      </c>
      <c r="AC10" s="13">
        <f>'C завтраками| Bed and breakfast'!AC10</f>
        <v>25500</v>
      </c>
      <c r="AD10" s="13">
        <f>'C завтраками| Bed and breakfast'!AD10</f>
        <v>22500</v>
      </c>
      <c r="AE10" s="205">
        <f>'C завтраками| Bed and breakfast'!AE10</f>
        <v>16500</v>
      </c>
      <c r="AF10" s="205">
        <f>'C завтраками| Bed and breakfast'!AF10</f>
        <v>17500</v>
      </c>
      <c r="AG10" s="205">
        <f>'C завтраками| Bed and breakfast'!AG10</f>
        <v>16500</v>
      </c>
      <c r="AH10" s="205">
        <f>'C завтраками| Bed and breakfast'!AH10</f>
        <v>16500</v>
      </c>
      <c r="AI10" s="205">
        <f>'C завтраками| Bed and breakfast'!AI10</f>
        <v>18500</v>
      </c>
      <c r="AJ10" s="205">
        <f>'C завтраками| Bed and breakfast'!AJ10</f>
        <v>18500</v>
      </c>
      <c r="AK10" s="205">
        <f>'C завтраками| Bed and breakfast'!AK10</f>
        <v>20500</v>
      </c>
      <c r="AL10" s="205">
        <f>'C завтраками| Bed and breakfast'!AL10</f>
        <v>20500</v>
      </c>
      <c r="AM10" s="205">
        <f>'C завтраками| Bed and breakfast'!AM10</f>
        <v>21500</v>
      </c>
      <c r="AN10" s="205">
        <f>'C завтраками| Bed and breakfast'!AN10</f>
        <v>21500</v>
      </c>
      <c r="AO10" s="205">
        <f>'C завтраками| Bed and breakfast'!AO10</f>
        <v>21500</v>
      </c>
      <c r="AP10" s="205">
        <f>'C завтраками| Bed and breakfast'!AP10</f>
        <v>26700</v>
      </c>
      <c r="AQ10" s="205">
        <f>'C завтраками| Bed and breakfast'!AQ10</f>
        <v>26700</v>
      </c>
      <c r="AR10" s="205">
        <f>'C завтраками| Bed and breakfast'!AR10</f>
        <v>26700</v>
      </c>
      <c r="AS10" s="205">
        <f>'C завтраками| Bed and breakfast'!AS10</f>
        <v>21500</v>
      </c>
      <c r="AT10" s="205">
        <f>'C завтраками| Bed and breakfast'!AT10</f>
        <v>20500</v>
      </c>
      <c r="AU10" s="205">
        <f>'C завтраками| Bed and breakfast'!AU10</f>
        <v>16500</v>
      </c>
      <c r="AV10" s="205">
        <f>'C завтраками| Bed and breakfast'!AV10</f>
        <v>18500</v>
      </c>
      <c r="AW10" s="205">
        <f>'C завтраками| Bed and breakfast'!AW10</f>
        <v>17500</v>
      </c>
      <c r="AX10" s="13">
        <f>'C завтраками| Bed and breakfast'!AX10</f>
        <v>11400</v>
      </c>
      <c r="AY10" s="13">
        <f>'C завтраками| Bed and breakfast'!AY10</f>
        <v>12400</v>
      </c>
      <c r="AZ10" s="13">
        <f>'C завтраками| Bed and breakfast'!AZ10</f>
        <v>11400</v>
      </c>
      <c r="BA10" s="13">
        <f>'C завтраками| Bed and breakfast'!BA10</f>
        <v>12400</v>
      </c>
      <c r="BB10" s="13">
        <f>'C завтраками| Bed and breakfast'!BB10</f>
        <v>10900</v>
      </c>
      <c r="BC10" s="13">
        <f>'C завтраками| Bed and breakfast'!BC10</f>
        <v>11900</v>
      </c>
      <c r="BD10" s="13">
        <f>'C завтраками| Bed and breakfast'!BD10</f>
        <v>10900</v>
      </c>
    </row>
    <row r="11" spans="1:56" s="10" customFormat="1" ht="12" customHeight="1" x14ac:dyDescent="0.2">
      <c r="A11" s="4">
        <v>2</v>
      </c>
      <c r="B11" s="13">
        <f>'C завтраками| Bed and breakfast'!B11</f>
        <v>12900</v>
      </c>
      <c r="C11" s="13">
        <f>'C завтраками| Bed and breakfast'!C11</f>
        <v>13800</v>
      </c>
      <c r="D11" s="13">
        <f>'C завтраками| Bed and breakfast'!D11</f>
        <v>17300</v>
      </c>
      <c r="E11" s="13">
        <f>'C завтраками| Bed and breakfast'!E11</f>
        <v>13800</v>
      </c>
      <c r="F11" s="13">
        <f>'C завтраками| Bed and breakfast'!F11</f>
        <v>15800</v>
      </c>
      <c r="G11" s="13">
        <f>'C завтраками| Bed and breakfast'!G11</f>
        <v>17300</v>
      </c>
      <c r="H11" s="13">
        <f>'C завтраками| Bed and breakfast'!H11</f>
        <v>12000</v>
      </c>
      <c r="I11" s="13">
        <f>'C завтраками| Bed and breakfast'!I11</f>
        <v>10500</v>
      </c>
      <c r="J11" s="13">
        <f>'C завтраками| Bed and breakfast'!J11</f>
        <v>9700</v>
      </c>
      <c r="K11" s="13">
        <f>'C завтраками| Bed and breakfast'!K11</f>
        <v>9100</v>
      </c>
      <c r="L11" s="13">
        <f>'C завтраками| Bed and breakfast'!L11</f>
        <v>8900</v>
      </c>
      <c r="M11" s="13">
        <f>'C завтраками| Bed and breakfast'!M11</f>
        <v>9100</v>
      </c>
      <c r="N11" s="13">
        <f>'C завтраками| Bed and breakfast'!N11</f>
        <v>8900</v>
      </c>
      <c r="O11" s="13">
        <f>'C завтраками| Bed and breakfast'!O11</f>
        <v>8900</v>
      </c>
      <c r="P11" s="13">
        <f>'C завтраками| Bed and breakfast'!P11</f>
        <v>9100</v>
      </c>
      <c r="Q11" s="13">
        <f>'C завтраками| Bed and breakfast'!Q11</f>
        <v>9300</v>
      </c>
      <c r="R11" s="13">
        <f>'C завтраками| Bed and breakfast'!R11</f>
        <v>9100</v>
      </c>
      <c r="S11" s="13">
        <f>'C завтраками| Bed and breakfast'!S11</f>
        <v>9700</v>
      </c>
      <c r="T11" s="13">
        <f>'C завтраками| Bed and breakfast'!T11</f>
        <v>12900</v>
      </c>
      <c r="U11" s="13">
        <f>'C завтраками| Bed and breakfast'!U11</f>
        <v>12000</v>
      </c>
      <c r="V11" s="13">
        <f>'C завтраками| Bed and breakfast'!V11</f>
        <v>13800</v>
      </c>
      <c r="W11" s="205">
        <f>'C завтраками| Bed and breakfast'!W11</f>
        <v>17300</v>
      </c>
      <c r="X11" s="13">
        <f>'C завтраками| Bed and breakfast'!X11</f>
        <v>27400</v>
      </c>
      <c r="Y11" s="13">
        <f>'C завтраками| Bed and breakfast'!Y11</f>
        <v>29400</v>
      </c>
      <c r="Z11" s="205">
        <f>'C завтраками| Bed and breakfast'!Z11</f>
        <v>39400</v>
      </c>
      <c r="AA11" s="13">
        <f>'C завтраками| Bed and breakfast'!AA11</f>
        <v>39400</v>
      </c>
      <c r="AB11" s="205">
        <f>'C завтраками| Bed and breakfast'!AB11</f>
        <v>34900</v>
      </c>
      <c r="AC11" s="13">
        <f>'C завтраками| Bed and breakfast'!AC11</f>
        <v>27400</v>
      </c>
      <c r="AD11" s="13">
        <f>'C завтраками| Bed and breakfast'!AD11</f>
        <v>24400</v>
      </c>
      <c r="AE11" s="205">
        <f>'C завтраками| Bed and breakfast'!AE11</f>
        <v>18200</v>
      </c>
      <c r="AF11" s="205">
        <f>'C завтраками| Bed and breakfast'!AF11</f>
        <v>19200</v>
      </c>
      <c r="AG11" s="205">
        <f>'C завтраками| Bed and breakfast'!AG11</f>
        <v>18200</v>
      </c>
      <c r="AH11" s="205">
        <f>'C завтраками| Bed and breakfast'!AH11</f>
        <v>18200</v>
      </c>
      <c r="AI11" s="205">
        <f>'C завтраками| Bed and breakfast'!AI11</f>
        <v>20200</v>
      </c>
      <c r="AJ11" s="205">
        <f>'C завтраками| Bed and breakfast'!AJ11</f>
        <v>20200</v>
      </c>
      <c r="AK11" s="205">
        <f>'C завтраками| Bed and breakfast'!AK11</f>
        <v>22200</v>
      </c>
      <c r="AL11" s="205">
        <f>'C завтраками| Bed and breakfast'!AL11</f>
        <v>22200</v>
      </c>
      <c r="AM11" s="205">
        <f>'C завтраками| Bed and breakfast'!AM11</f>
        <v>23200</v>
      </c>
      <c r="AN11" s="205">
        <f>'C завтраками| Bed and breakfast'!AN11</f>
        <v>23200</v>
      </c>
      <c r="AO11" s="205">
        <f>'C завтраками| Bed and breakfast'!AO11</f>
        <v>23200</v>
      </c>
      <c r="AP11" s="205">
        <f>'C завтраками| Bed and breakfast'!AP11</f>
        <v>28400</v>
      </c>
      <c r="AQ11" s="205">
        <f>'C завтраками| Bed and breakfast'!AQ11</f>
        <v>28400</v>
      </c>
      <c r="AR11" s="205">
        <f>'C завтраками| Bed and breakfast'!AR11</f>
        <v>28400</v>
      </c>
      <c r="AS11" s="205">
        <f>'C завтраками| Bed and breakfast'!AS11</f>
        <v>23200</v>
      </c>
      <c r="AT11" s="205">
        <f>'C завтраками| Bed and breakfast'!AT11</f>
        <v>22200</v>
      </c>
      <c r="AU11" s="205">
        <f>'C завтраками| Bed and breakfast'!AU11</f>
        <v>18200</v>
      </c>
      <c r="AV11" s="205">
        <f>'C завтраками| Bed and breakfast'!AV11</f>
        <v>20200</v>
      </c>
      <c r="AW11" s="205">
        <f>'C завтраками| Bed and breakfast'!AW11</f>
        <v>19200</v>
      </c>
      <c r="AX11" s="13">
        <f>'C завтраками| Bed and breakfast'!AX11</f>
        <v>13100</v>
      </c>
      <c r="AY11" s="13">
        <f>'C завтраками| Bed and breakfast'!AY11</f>
        <v>14100</v>
      </c>
      <c r="AZ11" s="13">
        <f>'C завтраками| Bed and breakfast'!AZ11</f>
        <v>13100</v>
      </c>
      <c r="BA11" s="13">
        <f>'C завтраками| Bed and breakfast'!BA11</f>
        <v>14100</v>
      </c>
      <c r="BB11" s="13">
        <f>'C завтраками| Bed and breakfast'!BB11</f>
        <v>12600</v>
      </c>
      <c r="BC11" s="13">
        <f>'C завтраками| Bed and breakfast'!BC11</f>
        <v>13600</v>
      </c>
      <c r="BD11" s="13">
        <f>'C завтраками| Bed and breakfast'!BD11</f>
        <v>12600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16600</v>
      </c>
      <c r="C13" s="13">
        <f>'C завтраками| Bed and breakfast'!C13</f>
        <v>17500</v>
      </c>
      <c r="D13" s="13">
        <f>'C завтраками| Bed and breakfast'!D13</f>
        <v>21000</v>
      </c>
      <c r="E13" s="13">
        <f>'C завтраками| Bed and breakfast'!E13</f>
        <v>17500</v>
      </c>
      <c r="F13" s="13">
        <f>'C завтраками| Bed and breakfast'!F13</f>
        <v>19500</v>
      </c>
      <c r="G13" s="13">
        <f>'C завтраками| Bed and breakfast'!G13</f>
        <v>21000</v>
      </c>
      <c r="H13" s="13">
        <f>'C завтраками| Bed and breakfast'!H13</f>
        <v>15700</v>
      </c>
      <c r="I13" s="13">
        <f>'C завтраками| Bed and breakfast'!I13</f>
        <v>14200</v>
      </c>
      <c r="J13" s="13">
        <f>'C завтраками| Bed and breakfast'!J13</f>
        <v>13400</v>
      </c>
      <c r="K13" s="13">
        <f>'C завтраками| Bed and breakfast'!K13</f>
        <v>12800</v>
      </c>
      <c r="L13" s="13">
        <f>'C завтраками| Bed and breakfast'!L13</f>
        <v>12600</v>
      </c>
      <c r="M13" s="13">
        <f>'C завтраками| Bed and breakfast'!M13</f>
        <v>12800</v>
      </c>
      <c r="N13" s="13">
        <f>'C завтраками| Bed and breakfast'!N13</f>
        <v>12600</v>
      </c>
      <c r="O13" s="13">
        <f>'C завтраками| Bed and breakfast'!O13</f>
        <v>12600</v>
      </c>
      <c r="P13" s="13">
        <f>'C завтраками| Bed and breakfast'!P13</f>
        <v>12800</v>
      </c>
      <c r="Q13" s="13">
        <f>'C завтраками| Bed and breakfast'!Q13</f>
        <v>13000</v>
      </c>
      <c r="R13" s="13">
        <f>'C завтраками| Bed and breakfast'!R13</f>
        <v>12800</v>
      </c>
      <c r="S13" s="13">
        <f>'C завтраками| Bed and breakfast'!S13</f>
        <v>13400</v>
      </c>
      <c r="T13" s="13">
        <f>'C завтраками| Bed and breakfast'!T13</f>
        <v>16600</v>
      </c>
      <c r="U13" s="13">
        <f>'C завтраками| Bed and breakfast'!U13</f>
        <v>15700</v>
      </c>
      <c r="V13" s="13">
        <f>'C завтраками| Bed and breakfast'!V13</f>
        <v>17500</v>
      </c>
      <c r="W13" s="205">
        <f>'C завтраками| Bed and breakfast'!W13</f>
        <v>21000</v>
      </c>
      <c r="X13" s="205">
        <f>'C завтраками| Bed and breakfast'!X13</f>
        <v>33000</v>
      </c>
      <c r="Y13" s="205">
        <f>'C завтраками| Bed and breakfast'!Y13</f>
        <v>35000</v>
      </c>
      <c r="Z13" s="205">
        <f>'C завтраками| Bed and breakfast'!Z13</f>
        <v>45000</v>
      </c>
      <c r="AA13" s="205">
        <f>'C завтраками| Bed and breakfast'!AA13</f>
        <v>45000</v>
      </c>
      <c r="AB13" s="205">
        <f>'C завтраками| Bed and breakfast'!AB13</f>
        <v>40500</v>
      </c>
      <c r="AC13" s="205">
        <f>'C завтраками| Bed and breakfast'!AC13</f>
        <v>33000</v>
      </c>
      <c r="AD13" s="205">
        <f>'C завтраками| Bed and breakfast'!AD13</f>
        <v>30000</v>
      </c>
      <c r="AE13" s="205">
        <f>'C завтраками| Bed and breakfast'!AE13</f>
        <v>24000</v>
      </c>
      <c r="AF13" s="205">
        <f>'C завтраками| Bed and breakfast'!AF13</f>
        <v>25000</v>
      </c>
      <c r="AG13" s="205">
        <f>'C завтраками| Bed and breakfast'!AG13</f>
        <v>24000</v>
      </c>
      <c r="AH13" s="205">
        <f>'C завтраками| Bed and breakfast'!AH13</f>
        <v>24000</v>
      </c>
      <c r="AI13" s="205">
        <f>'C завтраками| Bed and breakfast'!AI13</f>
        <v>26000</v>
      </c>
      <c r="AJ13" s="205">
        <f>'C завтраками| Bed and breakfast'!AJ13</f>
        <v>26000</v>
      </c>
      <c r="AK13" s="205">
        <f>'C завтраками| Bed and breakfast'!AK13</f>
        <v>28000</v>
      </c>
      <c r="AL13" s="205">
        <f>'C завтраками| Bed and breakfast'!AL13</f>
        <v>28000</v>
      </c>
      <c r="AM13" s="205">
        <f>'C завтраками| Bed and breakfast'!AM13</f>
        <v>29000</v>
      </c>
      <c r="AN13" s="205">
        <f>'C завтраками| Bed and breakfast'!AN13</f>
        <v>29000</v>
      </c>
      <c r="AO13" s="205">
        <f>'C завтраками| Bed and breakfast'!AO13</f>
        <v>29000</v>
      </c>
      <c r="AP13" s="205">
        <f>'C завтраками| Bed and breakfast'!AP13</f>
        <v>34200</v>
      </c>
      <c r="AQ13" s="205">
        <f>'C завтраками| Bed and breakfast'!AQ13</f>
        <v>34200</v>
      </c>
      <c r="AR13" s="205">
        <f>'C завтраками| Bed and breakfast'!AR13</f>
        <v>34200</v>
      </c>
      <c r="AS13" s="205">
        <f>'C завтраками| Bed and breakfast'!AS13</f>
        <v>29000</v>
      </c>
      <c r="AT13" s="205">
        <f>'C завтраками| Bed and breakfast'!AT13</f>
        <v>28000</v>
      </c>
      <c r="AU13" s="205">
        <f>'C завтраками| Bed and breakfast'!AU13</f>
        <v>24000</v>
      </c>
      <c r="AV13" s="205">
        <f>'C завтраками| Bed and breakfast'!AV13</f>
        <v>26000</v>
      </c>
      <c r="AW13" s="205">
        <f>'C завтраками| Bed and breakfast'!AW13</f>
        <v>25000</v>
      </c>
      <c r="AX13" s="13">
        <f>'C завтраками| Bed and breakfast'!AX13</f>
        <v>15200</v>
      </c>
      <c r="AY13" s="13">
        <f>'C завтраками| Bed and breakfast'!AY13</f>
        <v>16200</v>
      </c>
      <c r="AZ13" s="13">
        <f>'C завтраками| Bed and breakfast'!AZ13</f>
        <v>15200</v>
      </c>
      <c r="BA13" s="13">
        <f>'C завтраками| Bed and breakfast'!BA13</f>
        <v>16200</v>
      </c>
      <c r="BB13" s="13">
        <f>'C завтраками| Bed and breakfast'!BB13</f>
        <v>14700</v>
      </c>
      <c r="BC13" s="13">
        <f>'C завтраками| Bed and breakfast'!BC13</f>
        <v>15700</v>
      </c>
      <c r="BD13" s="13">
        <f>'C завтраками| Bed and breakfast'!BD13</f>
        <v>14700</v>
      </c>
    </row>
    <row r="14" spans="1:56" s="10" customFormat="1" ht="12" customHeight="1" x14ac:dyDescent="0.2">
      <c r="A14" s="4">
        <v>2</v>
      </c>
      <c r="B14" s="13">
        <f>'C завтраками| Bed and breakfast'!B14</f>
        <v>17900</v>
      </c>
      <c r="C14" s="13">
        <f>'C завтраками| Bed and breakfast'!C14</f>
        <v>18800</v>
      </c>
      <c r="D14" s="13">
        <f>'C завтраками| Bed and breakfast'!D14</f>
        <v>22300</v>
      </c>
      <c r="E14" s="13">
        <f>'C завтраками| Bed and breakfast'!E14</f>
        <v>18800</v>
      </c>
      <c r="F14" s="13">
        <f>'C завтраками| Bed and breakfast'!F14</f>
        <v>20800</v>
      </c>
      <c r="G14" s="13">
        <f>'C завтраками| Bed and breakfast'!G14</f>
        <v>22300</v>
      </c>
      <c r="H14" s="13">
        <f>'C завтраками| Bed and breakfast'!H14</f>
        <v>17000</v>
      </c>
      <c r="I14" s="13">
        <f>'C завтраками| Bed and breakfast'!I14</f>
        <v>15500</v>
      </c>
      <c r="J14" s="13">
        <f>'C завтраками| Bed and breakfast'!J14</f>
        <v>14700</v>
      </c>
      <c r="K14" s="13">
        <f>'C завтраками| Bed and breakfast'!K14</f>
        <v>14100</v>
      </c>
      <c r="L14" s="13">
        <f>'C завтраками| Bed and breakfast'!L14</f>
        <v>13900</v>
      </c>
      <c r="M14" s="13">
        <f>'C завтраками| Bed and breakfast'!M14</f>
        <v>14100</v>
      </c>
      <c r="N14" s="13">
        <f>'C завтраками| Bed and breakfast'!N14</f>
        <v>13900</v>
      </c>
      <c r="O14" s="13">
        <f>'C завтраками| Bed and breakfast'!O14</f>
        <v>13900</v>
      </c>
      <c r="P14" s="13">
        <f>'C завтраками| Bed and breakfast'!P14</f>
        <v>14100</v>
      </c>
      <c r="Q14" s="13">
        <f>'C завтраками| Bed and breakfast'!Q14</f>
        <v>14300</v>
      </c>
      <c r="R14" s="13">
        <f>'C завтраками| Bed and breakfast'!R14</f>
        <v>14100</v>
      </c>
      <c r="S14" s="13">
        <f>'C завтраками| Bed and breakfast'!S14</f>
        <v>14700</v>
      </c>
      <c r="T14" s="13">
        <f>'C завтраками| Bed and breakfast'!T14</f>
        <v>17900</v>
      </c>
      <c r="U14" s="13">
        <f>'C завтраками| Bed and breakfast'!U14</f>
        <v>17000</v>
      </c>
      <c r="V14" s="13">
        <f>'C завтраками| Bed and breakfast'!V14</f>
        <v>18800</v>
      </c>
      <c r="W14" s="205">
        <f>'C завтраками| Bed and breakfast'!W14</f>
        <v>22300</v>
      </c>
      <c r="X14" s="205">
        <f>'C завтраками| Bed and breakfast'!X14</f>
        <v>34900</v>
      </c>
      <c r="Y14" s="205">
        <f>'C завтраками| Bed and breakfast'!Y14</f>
        <v>36900</v>
      </c>
      <c r="Z14" s="205">
        <f>'C завтраками| Bed and breakfast'!Z14</f>
        <v>46900</v>
      </c>
      <c r="AA14" s="205">
        <f>'C завтраками| Bed and breakfast'!AA14</f>
        <v>46900</v>
      </c>
      <c r="AB14" s="205">
        <f>'C завтраками| Bed and breakfast'!AB14</f>
        <v>42400</v>
      </c>
      <c r="AC14" s="205">
        <f>'C завтраками| Bed and breakfast'!AC14</f>
        <v>34900</v>
      </c>
      <c r="AD14" s="205">
        <f>'C завтраками| Bed and breakfast'!AD14</f>
        <v>31900</v>
      </c>
      <c r="AE14" s="205">
        <f>'C завтраками| Bed and breakfast'!AE14</f>
        <v>25700</v>
      </c>
      <c r="AF14" s="205">
        <f>'C завтраками| Bed and breakfast'!AF14</f>
        <v>26700</v>
      </c>
      <c r="AG14" s="205">
        <f>'C завтраками| Bed and breakfast'!AG14</f>
        <v>25700</v>
      </c>
      <c r="AH14" s="205">
        <f>'C завтраками| Bed and breakfast'!AH14</f>
        <v>25700</v>
      </c>
      <c r="AI14" s="205">
        <f>'C завтраками| Bed and breakfast'!AI14</f>
        <v>27700</v>
      </c>
      <c r="AJ14" s="205">
        <f>'C завтраками| Bed and breakfast'!AJ14</f>
        <v>27700</v>
      </c>
      <c r="AK14" s="205">
        <f>'C завтраками| Bed and breakfast'!AK14</f>
        <v>29700</v>
      </c>
      <c r="AL14" s="205">
        <f>'C завтраками| Bed and breakfast'!AL14</f>
        <v>29700</v>
      </c>
      <c r="AM14" s="205">
        <f>'C завтраками| Bed and breakfast'!AM14</f>
        <v>30700</v>
      </c>
      <c r="AN14" s="205">
        <f>'C завтраками| Bed and breakfast'!AN14</f>
        <v>30700</v>
      </c>
      <c r="AO14" s="205">
        <f>'C завтраками| Bed and breakfast'!AO14</f>
        <v>30700</v>
      </c>
      <c r="AP14" s="205">
        <f>'C завтраками| Bed and breakfast'!AP14</f>
        <v>35900</v>
      </c>
      <c r="AQ14" s="205">
        <f>'C завтраками| Bed and breakfast'!AQ14</f>
        <v>35900</v>
      </c>
      <c r="AR14" s="205">
        <f>'C завтраками| Bed and breakfast'!AR14</f>
        <v>35900</v>
      </c>
      <c r="AS14" s="205">
        <f>'C завтраками| Bed and breakfast'!AS14</f>
        <v>30700</v>
      </c>
      <c r="AT14" s="205">
        <f>'C завтраками| Bed and breakfast'!AT14</f>
        <v>29700</v>
      </c>
      <c r="AU14" s="205">
        <f>'C завтраками| Bed and breakfast'!AU14</f>
        <v>25700</v>
      </c>
      <c r="AV14" s="205">
        <f>'C завтраками| Bed and breakfast'!AV14</f>
        <v>27700</v>
      </c>
      <c r="AW14" s="205">
        <f>'C завтраками| Bed and breakfast'!AW14</f>
        <v>26700</v>
      </c>
      <c r="AX14" s="13">
        <f>'C завтраками| Bed and breakfast'!AX14</f>
        <v>16900</v>
      </c>
      <c r="AY14" s="13">
        <f>'C завтраками| Bed and breakfast'!AY14</f>
        <v>17900</v>
      </c>
      <c r="AZ14" s="13">
        <f>'C завтраками| Bed and breakfast'!AZ14</f>
        <v>16900</v>
      </c>
      <c r="BA14" s="13">
        <f>'C завтраками| Bed and breakfast'!BA14</f>
        <v>17900</v>
      </c>
      <c r="BB14" s="13">
        <f>'C завтраками| Bed and breakfast'!BB14</f>
        <v>16400</v>
      </c>
      <c r="BC14" s="13">
        <f>'C завтраками| Bed and breakfast'!BC14</f>
        <v>17400</v>
      </c>
      <c r="BD14" s="13">
        <f>'C завтраками| Bed and breakfast'!BD14</f>
        <v>16400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18600</v>
      </c>
      <c r="C16" s="13">
        <f>'C завтраками| Bed and breakfast'!C16</f>
        <v>19500</v>
      </c>
      <c r="D16" s="13">
        <f>'C завтраками| Bed and breakfast'!D16</f>
        <v>23000</v>
      </c>
      <c r="E16" s="13">
        <f>'C завтраками| Bed and breakfast'!E16</f>
        <v>19500</v>
      </c>
      <c r="F16" s="13">
        <f>'C завтраками| Bed and breakfast'!F16</f>
        <v>21500</v>
      </c>
      <c r="G16" s="13">
        <f>'C завтраками| Bed and breakfast'!G16</f>
        <v>23000</v>
      </c>
      <c r="H16" s="13">
        <f>'C завтраками| Bed and breakfast'!H16</f>
        <v>17700</v>
      </c>
      <c r="I16" s="13">
        <f>'C завтраками| Bed and breakfast'!I16</f>
        <v>16200</v>
      </c>
      <c r="J16" s="13">
        <f>'C завтраками| Bed and breakfast'!J16</f>
        <v>15400</v>
      </c>
      <c r="K16" s="13">
        <f>'C завтраками| Bed and breakfast'!K16</f>
        <v>14800</v>
      </c>
      <c r="L16" s="13">
        <f>'C завтраками| Bed and breakfast'!L16</f>
        <v>14600</v>
      </c>
      <c r="M16" s="13">
        <f>'C завтраками| Bed and breakfast'!M16</f>
        <v>14800</v>
      </c>
      <c r="N16" s="13">
        <f>'C завтраками| Bed and breakfast'!N16</f>
        <v>14600</v>
      </c>
      <c r="O16" s="13">
        <f>'C завтраками| Bed and breakfast'!O16</f>
        <v>14600</v>
      </c>
      <c r="P16" s="13">
        <f>'C завтраками| Bed and breakfast'!P16</f>
        <v>14800</v>
      </c>
      <c r="Q16" s="13">
        <f>'C завтраками| Bed and breakfast'!Q16</f>
        <v>15000</v>
      </c>
      <c r="R16" s="13">
        <f>'C завтраками| Bed and breakfast'!R16</f>
        <v>14800</v>
      </c>
      <c r="S16" s="13">
        <f>'C завтраками| Bed and breakfast'!S16</f>
        <v>15400</v>
      </c>
      <c r="T16" s="13">
        <f>'C завтраками| Bed and breakfast'!T16</f>
        <v>18600</v>
      </c>
      <c r="U16" s="13">
        <f>'C завтраками| Bed and breakfast'!U16</f>
        <v>17700</v>
      </c>
      <c r="V16" s="13">
        <f>'C завтраками| Bed and breakfast'!V16</f>
        <v>19500</v>
      </c>
      <c r="W16" s="205">
        <f>'C завтраками| Bed and breakfast'!W16</f>
        <v>23000</v>
      </c>
      <c r="X16" s="205">
        <f>'C завтраками| Bed and breakfast'!X16</f>
        <v>38000</v>
      </c>
      <c r="Y16" s="205">
        <f>'C завтраками| Bed and breakfast'!Y16</f>
        <v>40000</v>
      </c>
      <c r="Z16" s="205">
        <f>'C завтраками| Bed and breakfast'!Z16</f>
        <v>50000</v>
      </c>
      <c r="AA16" s="205">
        <f>'C завтраками| Bed and breakfast'!AA16</f>
        <v>50000</v>
      </c>
      <c r="AB16" s="205">
        <f>'C завтраками| Bed and breakfast'!AB16</f>
        <v>45500</v>
      </c>
      <c r="AC16" s="205">
        <f>'C завтраками| Bed and breakfast'!AC16</f>
        <v>38000</v>
      </c>
      <c r="AD16" s="205">
        <f>'C завтраками| Bed and breakfast'!AD16</f>
        <v>35000</v>
      </c>
      <c r="AE16" s="205">
        <f>'C завтраками| Bed and breakfast'!AE16</f>
        <v>29000</v>
      </c>
      <c r="AF16" s="205">
        <f>'C завтраками| Bed and breakfast'!AF16</f>
        <v>30000</v>
      </c>
      <c r="AG16" s="205">
        <f>'C завтраками| Bed and breakfast'!AG16</f>
        <v>29000</v>
      </c>
      <c r="AH16" s="205">
        <f>'C завтраками| Bed and breakfast'!AH16</f>
        <v>29000</v>
      </c>
      <c r="AI16" s="205">
        <f>'C завтраками| Bed and breakfast'!AI16</f>
        <v>31000</v>
      </c>
      <c r="AJ16" s="205">
        <f>'C завтраками| Bed and breakfast'!AJ16</f>
        <v>31000</v>
      </c>
      <c r="AK16" s="205">
        <f>'C завтраками| Bed and breakfast'!AK16</f>
        <v>33000</v>
      </c>
      <c r="AL16" s="205">
        <f>'C завтраками| Bed and breakfast'!AL16</f>
        <v>33000</v>
      </c>
      <c r="AM16" s="205">
        <f>'C завтраками| Bed and breakfast'!AM16</f>
        <v>34000</v>
      </c>
      <c r="AN16" s="205">
        <f>'C завтраками| Bed and breakfast'!AN16</f>
        <v>34000</v>
      </c>
      <c r="AO16" s="205">
        <f>'C завтраками| Bed and breakfast'!AO16</f>
        <v>34000</v>
      </c>
      <c r="AP16" s="205">
        <f>'C завтраками| Bed and breakfast'!AP16</f>
        <v>39200</v>
      </c>
      <c r="AQ16" s="205">
        <f>'C завтраками| Bed and breakfast'!AQ16</f>
        <v>39200</v>
      </c>
      <c r="AR16" s="205">
        <f>'C завтраками| Bed and breakfast'!AR16</f>
        <v>39200</v>
      </c>
      <c r="AS16" s="205">
        <f>'C завтраками| Bed and breakfast'!AS16</f>
        <v>34000</v>
      </c>
      <c r="AT16" s="205">
        <f>'C завтраками| Bed and breakfast'!AT16</f>
        <v>33000</v>
      </c>
      <c r="AU16" s="205">
        <f>'C завтраками| Bed and breakfast'!AU16</f>
        <v>29000</v>
      </c>
      <c r="AV16" s="205">
        <f>'C завтраками| Bed and breakfast'!AV16</f>
        <v>31000</v>
      </c>
      <c r="AW16" s="205">
        <f>'C завтраками| Bed and breakfast'!AW16</f>
        <v>30000</v>
      </c>
      <c r="AX16" s="13">
        <f>'C завтраками| Bed and breakfast'!AX16</f>
        <v>18200</v>
      </c>
      <c r="AY16" s="13">
        <f>'C завтраками| Bed and breakfast'!AY16</f>
        <v>19200</v>
      </c>
      <c r="AZ16" s="13">
        <f>'C завтраками| Bed and breakfast'!AZ16</f>
        <v>18200</v>
      </c>
      <c r="BA16" s="13">
        <f>'C завтраками| Bed and breakfast'!BA16</f>
        <v>19200</v>
      </c>
      <c r="BB16" s="13">
        <f>'C завтраками| Bed and breakfast'!BB16</f>
        <v>17700</v>
      </c>
      <c r="BC16" s="13">
        <f>'C завтраками| Bed and breakfast'!BC16</f>
        <v>18700</v>
      </c>
      <c r="BD16" s="13">
        <f>'C завтраками| Bed and breakfast'!BD16</f>
        <v>17700</v>
      </c>
    </row>
    <row r="17" spans="1:56" s="10" customFormat="1" ht="12" customHeight="1" x14ac:dyDescent="0.2">
      <c r="A17" s="278">
        <v>2</v>
      </c>
      <c r="B17" s="13">
        <f>'C завтраками| Bed and breakfast'!B17</f>
        <v>19900</v>
      </c>
      <c r="C17" s="13">
        <f>'C завтраками| Bed and breakfast'!C17</f>
        <v>20800</v>
      </c>
      <c r="D17" s="13">
        <f>'C завтраками| Bed and breakfast'!D17</f>
        <v>24300</v>
      </c>
      <c r="E17" s="13">
        <f>'C завтраками| Bed and breakfast'!E17</f>
        <v>20800</v>
      </c>
      <c r="F17" s="13">
        <f>'C завтраками| Bed and breakfast'!F17</f>
        <v>22800</v>
      </c>
      <c r="G17" s="13">
        <f>'C завтраками| Bed and breakfast'!G17</f>
        <v>24300</v>
      </c>
      <c r="H17" s="13">
        <f>'C завтраками| Bed and breakfast'!H17</f>
        <v>19000</v>
      </c>
      <c r="I17" s="13">
        <f>'C завтраками| Bed and breakfast'!I17</f>
        <v>17500</v>
      </c>
      <c r="J17" s="13">
        <f>'C завтраками| Bed and breakfast'!J17</f>
        <v>16700</v>
      </c>
      <c r="K17" s="13">
        <f>'C завтраками| Bed and breakfast'!K17</f>
        <v>16100</v>
      </c>
      <c r="L17" s="13">
        <f>'C завтраками| Bed and breakfast'!L17</f>
        <v>15900</v>
      </c>
      <c r="M17" s="13">
        <f>'C завтраками| Bed and breakfast'!M17</f>
        <v>16100</v>
      </c>
      <c r="N17" s="13">
        <f>'C завтраками| Bed and breakfast'!N17</f>
        <v>15900</v>
      </c>
      <c r="O17" s="13">
        <f>'C завтраками| Bed and breakfast'!O17</f>
        <v>15900</v>
      </c>
      <c r="P17" s="13">
        <f>'C завтраками| Bed and breakfast'!P17</f>
        <v>16100</v>
      </c>
      <c r="Q17" s="13">
        <f>'C завтраками| Bed and breakfast'!Q17</f>
        <v>16300</v>
      </c>
      <c r="R17" s="13">
        <f>'C завтраками| Bed and breakfast'!R17</f>
        <v>16100</v>
      </c>
      <c r="S17" s="13">
        <f>'C завтраками| Bed and breakfast'!S17</f>
        <v>16700</v>
      </c>
      <c r="T17" s="13">
        <f>'C завтраками| Bed and breakfast'!T17</f>
        <v>19900</v>
      </c>
      <c r="U17" s="13">
        <f>'C завтраками| Bed and breakfast'!U17</f>
        <v>19000</v>
      </c>
      <c r="V17" s="13">
        <f>'C завтраками| Bed and breakfast'!V17</f>
        <v>20800</v>
      </c>
      <c r="W17" s="205">
        <f>'C завтраками| Bed and breakfast'!W17</f>
        <v>24300</v>
      </c>
      <c r="X17" s="205">
        <f>'C завтраками| Bed and breakfast'!X17</f>
        <v>39900</v>
      </c>
      <c r="Y17" s="205">
        <f>'C завтраками| Bed and breakfast'!Y17</f>
        <v>41900</v>
      </c>
      <c r="Z17" s="205">
        <f>'C завтраками| Bed and breakfast'!Z17</f>
        <v>51900</v>
      </c>
      <c r="AA17" s="205">
        <f>'C завтраками| Bed and breakfast'!AA17</f>
        <v>51900</v>
      </c>
      <c r="AB17" s="205">
        <f>'C завтраками| Bed and breakfast'!AB17</f>
        <v>47400</v>
      </c>
      <c r="AC17" s="205">
        <f>'C завтраками| Bed and breakfast'!AC17</f>
        <v>39900</v>
      </c>
      <c r="AD17" s="205">
        <f>'C завтраками| Bed and breakfast'!AD17</f>
        <v>36900</v>
      </c>
      <c r="AE17" s="205">
        <f>'C завтраками| Bed and breakfast'!AE17</f>
        <v>30700</v>
      </c>
      <c r="AF17" s="205">
        <f>'C завтраками| Bed and breakfast'!AF17</f>
        <v>31700</v>
      </c>
      <c r="AG17" s="205">
        <f>'C завтраками| Bed and breakfast'!AG17</f>
        <v>30700</v>
      </c>
      <c r="AH17" s="205">
        <f>'C завтраками| Bed and breakfast'!AH17</f>
        <v>30700</v>
      </c>
      <c r="AI17" s="205">
        <f>'C завтраками| Bed and breakfast'!AI17</f>
        <v>32700</v>
      </c>
      <c r="AJ17" s="205">
        <f>'C завтраками| Bed and breakfast'!AJ17</f>
        <v>32700</v>
      </c>
      <c r="AK17" s="205">
        <f>'C завтраками| Bed and breakfast'!AK17</f>
        <v>34700</v>
      </c>
      <c r="AL17" s="205">
        <f>'C завтраками| Bed and breakfast'!AL17</f>
        <v>34700</v>
      </c>
      <c r="AM17" s="205">
        <f>'C завтраками| Bed and breakfast'!AM17</f>
        <v>35700</v>
      </c>
      <c r="AN17" s="205">
        <f>'C завтраками| Bed and breakfast'!AN17</f>
        <v>35700</v>
      </c>
      <c r="AO17" s="205">
        <f>'C завтраками| Bed and breakfast'!AO17</f>
        <v>35700</v>
      </c>
      <c r="AP17" s="205">
        <f>'C завтраками| Bed and breakfast'!AP17</f>
        <v>40900</v>
      </c>
      <c r="AQ17" s="205">
        <f>'C завтраками| Bed and breakfast'!AQ17</f>
        <v>40900</v>
      </c>
      <c r="AR17" s="205">
        <f>'C завтраками| Bed and breakfast'!AR17</f>
        <v>40900</v>
      </c>
      <c r="AS17" s="205">
        <f>'C завтраками| Bed and breakfast'!AS17</f>
        <v>35700</v>
      </c>
      <c r="AT17" s="205">
        <f>'C завтраками| Bed and breakfast'!AT17</f>
        <v>34700</v>
      </c>
      <c r="AU17" s="205">
        <f>'C завтраками| Bed and breakfast'!AU17</f>
        <v>30700</v>
      </c>
      <c r="AV17" s="205">
        <f>'C завтраками| Bed and breakfast'!AV17</f>
        <v>32700</v>
      </c>
      <c r="AW17" s="205">
        <f>'C завтраками| Bed and breakfast'!AW17</f>
        <v>31700</v>
      </c>
      <c r="AX17" s="13">
        <f>'C завтраками| Bed and breakfast'!AX17</f>
        <v>19900</v>
      </c>
      <c r="AY17" s="13">
        <f>'C завтраками| Bed and breakfast'!AY17</f>
        <v>20900</v>
      </c>
      <c r="AZ17" s="13">
        <f>'C завтраками| Bed and breakfast'!AZ17</f>
        <v>19900</v>
      </c>
      <c r="BA17" s="13">
        <f>'C завтраками| Bed and breakfast'!BA17</f>
        <v>20900</v>
      </c>
      <c r="BB17" s="13">
        <f>'C завтраками| Bed and breakfast'!BB17</f>
        <v>19400</v>
      </c>
      <c r="BC17" s="13">
        <f>'C завтраками| Bed and breakfast'!BC17</f>
        <v>20400</v>
      </c>
      <c r="BD17" s="13">
        <f>'C завтраками| Bed and breakfast'!BD17</f>
        <v>19400</v>
      </c>
    </row>
    <row r="18" spans="1:56" s="10" customFormat="1" ht="12" customHeight="1" x14ac:dyDescent="0.2">
      <c r="A18" s="279" t="s">
        <v>377</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25100</v>
      </c>
      <c r="C19" s="13">
        <f>'C завтраками| Bed and breakfast'!C19</f>
        <v>26000</v>
      </c>
      <c r="D19" s="13">
        <f>'C завтраками| Bed and breakfast'!D19</f>
        <v>29500</v>
      </c>
      <c r="E19" s="13">
        <f>'C завтраками| Bed and breakfast'!E19</f>
        <v>26000</v>
      </c>
      <c r="F19" s="13">
        <f>'C завтраками| Bed and breakfast'!F19</f>
        <v>28000</v>
      </c>
      <c r="G19" s="13">
        <f>'C завтраками| Bed and breakfast'!G19</f>
        <v>29500</v>
      </c>
      <c r="H19" s="13">
        <f>'C завтраками| Bed and breakfast'!H19</f>
        <v>24200</v>
      </c>
      <c r="I19" s="13">
        <f>'C завтраками| Bed and breakfast'!I19</f>
        <v>22700</v>
      </c>
      <c r="J19" s="13">
        <f>'C завтраками| Bed and breakfast'!J19</f>
        <v>21900</v>
      </c>
      <c r="K19" s="13">
        <f>'C завтраками| Bed and breakfast'!K19</f>
        <v>21300</v>
      </c>
      <c r="L19" s="13">
        <f>'C завтраками| Bed and breakfast'!L19</f>
        <v>21100</v>
      </c>
      <c r="M19" s="13">
        <f>'C завтраками| Bed and breakfast'!M19</f>
        <v>21300</v>
      </c>
      <c r="N19" s="13">
        <f>'C завтраками| Bed and breakfast'!N19</f>
        <v>21100</v>
      </c>
      <c r="O19" s="13">
        <f>'C завтраками| Bed and breakfast'!O19</f>
        <v>21100</v>
      </c>
      <c r="P19" s="13">
        <f>'C завтраками| Bed and breakfast'!P19</f>
        <v>21300</v>
      </c>
      <c r="Q19" s="13">
        <f>'C завтраками| Bed and breakfast'!Q19</f>
        <v>21500</v>
      </c>
      <c r="R19" s="13">
        <f>'C завтраками| Bed and breakfast'!R19</f>
        <v>21300</v>
      </c>
      <c r="S19" s="13">
        <f>'C завтраками| Bed and breakfast'!S19</f>
        <v>21900</v>
      </c>
      <c r="T19" s="13">
        <f>'C завтраками| Bed and breakfast'!T19</f>
        <v>25100</v>
      </c>
      <c r="U19" s="13">
        <f>'C завтраками| Bed and breakfast'!U19</f>
        <v>24200</v>
      </c>
      <c r="V19" s="13">
        <f>'C завтраками| Bed and breakfast'!V19</f>
        <v>26000</v>
      </c>
      <c r="W19" s="205">
        <f>'C завтраками| Bed and breakfast'!W19</f>
        <v>29500</v>
      </c>
      <c r="X19" s="205">
        <f>'C завтраками| Bed and breakfast'!X19</f>
        <v>41000</v>
      </c>
      <c r="Y19" s="205">
        <f>'C завтраками| Bed and breakfast'!Y19</f>
        <v>43000</v>
      </c>
      <c r="Z19" s="205">
        <f>'C завтраками| Bed and breakfast'!Z19</f>
        <v>53000</v>
      </c>
      <c r="AA19" s="205">
        <f>'C завтраками| Bed and breakfast'!AA19</f>
        <v>53000</v>
      </c>
      <c r="AB19" s="205">
        <f>'C завтраками| Bed and breakfast'!AB19</f>
        <v>48500</v>
      </c>
      <c r="AC19" s="205">
        <f>'C завтраками| Bed and breakfast'!AC19</f>
        <v>41000</v>
      </c>
      <c r="AD19" s="205">
        <f>'C завтраками| Bed and breakfast'!AD19</f>
        <v>38000</v>
      </c>
      <c r="AE19" s="205">
        <f>'C завтраками| Bed and breakfast'!AE19</f>
        <v>32000</v>
      </c>
      <c r="AF19" s="205">
        <f>'C завтраками| Bed and breakfast'!AF19</f>
        <v>33000</v>
      </c>
      <c r="AG19" s="205">
        <f>'C завтраками| Bed and breakfast'!AG19</f>
        <v>32000</v>
      </c>
      <c r="AH19" s="205">
        <f>'C завтраками| Bed and breakfast'!AH19</f>
        <v>32000</v>
      </c>
      <c r="AI19" s="205">
        <f>'C завтраками| Bed and breakfast'!AI19</f>
        <v>34000</v>
      </c>
      <c r="AJ19" s="205">
        <f>'C завтраками| Bed and breakfast'!AJ19</f>
        <v>34000</v>
      </c>
      <c r="AK19" s="205">
        <f>'C завтраками| Bed and breakfast'!AK19</f>
        <v>36000</v>
      </c>
      <c r="AL19" s="205">
        <f>'C завтраками| Bed and breakfast'!AL19</f>
        <v>36000</v>
      </c>
      <c r="AM19" s="205">
        <f>'C завтраками| Bed and breakfast'!AM19</f>
        <v>37000</v>
      </c>
      <c r="AN19" s="205">
        <f>'C завтраками| Bed and breakfast'!AN19</f>
        <v>37000</v>
      </c>
      <c r="AO19" s="205">
        <f>'C завтраками| Bed and breakfast'!AO19</f>
        <v>37000</v>
      </c>
      <c r="AP19" s="205">
        <f>'C завтраками| Bed and breakfast'!AP19</f>
        <v>42200</v>
      </c>
      <c r="AQ19" s="205">
        <f>'C завтраками| Bed and breakfast'!AQ19</f>
        <v>42200</v>
      </c>
      <c r="AR19" s="205">
        <f>'C завтраками| Bed and breakfast'!AR19</f>
        <v>42200</v>
      </c>
      <c r="AS19" s="205">
        <f>'C завтраками| Bed and breakfast'!AS19</f>
        <v>37000</v>
      </c>
      <c r="AT19" s="205">
        <f>'C завтраками| Bed and breakfast'!AT19</f>
        <v>36000</v>
      </c>
      <c r="AU19" s="205">
        <f>'C завтраками| Bed and breakfast'!AU19</f>
        <v>32000</v>
      </c>
      <c r="AV19" s="205">
        <f>'C завтраками| Bed and breakfast'!AV19</f>
        <v>34000</v>
      </c>
      <c r="AW19" s="205">
        <f>'C завтраками| Bed and breakfast'!AW19</f>
        <v>33000</v>
      </c>
      <c r="AX19" s="13">
        <f>'C завтраками| Bed and breakfast'!AX19</f>
        <v>24700</v>
      </c>
      <c r="AY19" s="13">
        <f>'C завтраками| Bed and breakfast'!AY19</f>
        <v>25700</v>
      </c>
      <c r="AZ19" s="13">
        <f>'C завтраками| Bed and breakfast'!AZ19</f>
        <v>24700</v>
      </c>
      <c r="BA19" s="13">
        <f>'C завтраками| Bed and breakfast'!BA19</f>
        <v>25700</v>
      </c>
      <c r="BB19" s="13">
        <f>'C завтраками| Bed and breakfast'!BB19</f>
        <v>24200</v>
      </c>
      <c r="BC19" s="13">
        <f>'C завтраками| Bed and breakfast'!BC19</f>
        <v>25200</v>
      </c>
      <c r="BD19" s="13">
        <f>'C завтраками| Bed and breakfast'!BD19</f>
        <v>24200</v>
      </c>
    </row>
    <row r="20" spans="1:56" s="10" customFormat="1" ht="12" customHeight="1" x14ac:dyDescent="0.2">
      <c r="A20" s="278">
        <v>2</v>
      </c>
      <c r="B20" s="13">
        <f>'C завтраками| Bed and breakfast'!B20</f>
        <v>26400</v>
      </c>
      <c r="C20" s="13">
        <f>'C завтраками| Bed and breakfast'!C20</f>
        <v>27300</v>
      </c>
      <c r="D20" s="13">
        <f>'C завтраками| Bed and breakfast'!D20</f>
        <v>30800</v>
      </c>
      <c r="E20" s="13">
        <f>'C завтраками| Bed and breakfast'!E20</f>
        <v>27300</v>
      </c>
      <c r="F20" s="13">
        <f>'C завтраками| Bed and breakfast'!F20</f>
        <v>29300</v>
      </c>
      <c r="G20" s="13">
        <f>'C завтраками| Bed and breakfast'!G20</f>
        <v>30800</v>
      </c>
      <c r="H20" s="13">
        <f>'C завтраками| Bed and breakfast'!H20</f>
        <v>25500</v>
      </c>
      <c r="I20" s="13">
        <f>'C завтраками| Bed and breakfast'!I20</f>
        <v>24000</v>
      </c>
      <c r="J20" s="13">
        <f>'C завтраками| Bed and breakfast'!J20</f>
        <v>23200</v>
      </c>
      <c r="K20" s="13">
        <f>'C завтраками| Bed and breakfast'!K20</f>
        <v>22600</v>
      </c>
      <c r="L20" s="13">
        <f>'C завтраками| Bed and breakfast'!L20</f>
        <v>22400</v>
      </c>
      <c r="M20" s="13">
        <f>'C завтраками| Bed and breakfast'!M20</f>
        <v>22600</v>
      </c>
      <c r="N20" s="13">
        <f>'C завтраками| Bed and breakfast'!N20</f>
        <v>22400</v>
      </c>
      <c r="O20" s="13">
        <f>'C завтраками| Bed and breakfast'!O20</f>
        <v>22400</v>
      </c>
      <c r="P20" s="13">
        <f>'C завтраками| Bed and breakfast'!P20</f>
        <v>22600</v>
      </c>
      <c r="Q20" s="13">
        <f>'C завтраками| Bed and breakfast'!Q20</f>
        <v>22800</v>
      </c>
      <c r="R20" s="13">
        <f>'C завтраками| Bed and breakfast'!R20</f>
        <v>22600</v>
      </c>
      <c r="S20" s="13">
        <f>'C завтраками| Bed and breakfast'!S20</f>
        <v>23200</v>
      </c>
      <c r="T20" s="13">
        <f>'C завтраками| Bed and breakfast'!T20</f>
        <v>26400</v>
      </c>
      <c r="U20" s="13">
        <f>'C завтраками| Bed and breakfast'!U20</f>
        <v>25500</v>
      </c>
      <c r="V20" s="13">
        <f>'C завтраками| Bed and breakfast'!V20</f>
        <v>27300</v>
      </c>
      <c r="W20" s="205">
        <f>'C завтраками| Bed and breakfast'!W20</f>
        <v>30800</v>
      </c>
      <c r="X20" s="205">
        <f>'C завтраками| Bed and breakfast'!X20</f>
        <v>42900</v>
      </c>
      <c r="Y20" s="205">
        <f>'C завтраками| Bed and breakfast'!Y20</f>
        <v>44900</v>
      </c>
      <c r="Z20" s="205">
        <f>'C завтраками| Bed and breakfast'!Z20</f>
        <v>54900</v>
      </c>
      <c r="AA20" s="205">
        <f>'C завтраками| Bed and breakfast'!AA20</f>
        <v>54900</v>
      </c>
      <c r="AB20" s="205">
        <f>'C завтраками| Bed and breakfast'!AB20</f>
        <v>50400</v>
      </c>
      <c r="AC20" s="205">
        <f>'C завтраками| Bed and breakfast'!AC20</f>
        <v>42900</v>
      </c>
      <c r="AD20" s="205">
        <f>'C завтраками| Bed and breakfast'!AD20</f>
        <v>39900</v>
      </c>
      <c r="AE20" s="205">
        <f>'C завтраками| Bed and breakfast'!AE20</f>
        <v>33700</v>
      </c>
      <c r="AF20" s="205">
        <f>'C завтраками| Bed and breakfast'!AF20</f>
        <v>34700</v>
      </c>
      <c r="AG20" s="205">
        <f>'C завтраками| Bed and breakfast'!AG20</f>
        <v>33700</v>
      </c>
      <c r="AH20" s="205">
        <f>'C завтраками| Bed and breakfast'!AH20</f>
        <v>33700</v>
      </c>
      <c r="AI20" s="205">
        <f>'C завтраками| Bed and breakfast'!AI20</f>
        <v>35700</v>
      </c>
      <c r="AJ20" s="205">
        <f>'C завтраками| Bed and breakfast'!AJ20</f>
        <v>35700</v>
      </c>
      <c r="AK20" s="205">
        <f>'C завтраками| Bed and breakfast'!AK20</f>
        <v>37700</v>
      </c>
      <c r="AL20" s="205">
        <f>'C завтраками| Bed and breakfast'!AL20</f>
        <v>37700</v>
      </c>
      <c r="AM20" s="205">
        <f>'C завтраками| Bed and breakfast'!AM20</f>
        <v>38700</v>
      </c>
      <c r="AN20" s="205">
        <f>'C завтраками| Bed and breakfast'!AN20</f>
        <v>38700</v>
      </c>
      <c r="AO20" s="205">
        <f>'C завтраками| Bed and breakfast'!AO20</f>
        <v>38700</v>
      </c>
      <c r="AP20" s="205">
        <f>'C завтраками| Bed and breakfast'!AP20</f>
        <v>43900</v>
      </c>
      <c r="AQ20" s="205">
        <f>'C завтраками| Bed and breakfast'!AQ20</f>
        <v>43900</v>
      </c>
      <c r="AR20" s="205">
        <f>'C завтраками| Bed and breakfast'!AR20</f>
        <v>43900</v>
      </c>
      <c r="AS20" s="205">
        <f>'C завтраками| Bed and breakfast'!AS20</f>
        <v>38700</v>
      </c>
      <c r="AT20" s="205">
        <f>'C завтраками| Bed and breakfast'!AT20</f>
        <v>37700</v>
      </c>
      <c r="AU20" s="205">
        <f>'C завтраками| Bed and breakfast'!AU20</f>
        <v>33700</v>
      </c>
      <c r="AV20" s="205">
        <f>'C завтраками| Bed and breakfast'!AV20</f>
        <v>35700</v>
      </c>
      <c r="AW20" s="205">
        <f>'C завтраками| Bed and breakfast'!AW20</f>
        <v>34700</v>
      </c>
      <c r="AX20" s="13">
        <f>'C завтраками| Bed and breakfast'!AX20</f>
        <v>26400</v>
      </c>
      <c r="AY20" s="13">
        <f>'C завтраками| Bed and breakfast'!AY20</f>
        <v>27400</v>
      </c>
      <c r="AZ20" s="13">
        <f>'C завтраками| Bed and breakfast'!AZ20</f>
        <v>26400</v>
      </c>
      <c r="BA20" s="13">
        <f>'C завтраками| Bed and breakfast'!BA20</f>
        <v>27400</v>
      </c>
      <c r="BB20" s="13">
        <f>'C завтраками| Bed and breakfast'!BB20</f>
        <v>25900</v>
      </c>
      <c r="BC20" s="13">
        <f>'C завтраками| Bed and breakfast'!BC20</f>
        <v>26900</v>
      </c>
      <c r="BD20" s="13">
        <f>'C завтраками| Bed and breakfast'!BD20</f>
        <v>25900</v>
      </c>
    </row>
    <row r="21" spans="1:56" s="10" customFormat="1" ht="12" customHeight="1" x14ac:dyDescent="0.2">
      <c r="A21" s="278">
        <v>3</v>
      </c>
      <c r="B21" s="13">
        <f>'C завтраками| Bed and breakfast'!B21</f>
        <v>27700</v>
      </c>
      <c r="C21" s="13">
        <f>'C завтраками| Bed and breakfast'!C21</f>
        <v>28600</v>
      </c>
      <c r="D21" s="13">
        <f>'C завтраками| Bed and breakfast'!D21</f>
        <v>32100</v>
      </c>
      <c r="E21" s="13">
        <f>'C завтраками| Bed and breakfast'!E21</f>
        <v>28600</v>
      </c>
      <c r="F21" s="13">
        <f>'C завтраками| Bed and breakfast'!F21</f>
        <v>30600</v>
      </c>
      <c r="G21" s="13">
        <f>'C завтраками| Bed and breakfast'!G21</f>
        <v>32100</v>
      </c>
      <c r="H21" s="13">
        <f>'C завтраками| Bed and breakfast'!H21</f>
        <v>26800</v>
      </c>
      <c r="I21" s="13">
        <f>'C завтраками| Bed and breakfast'!I21</f>
        <v>25300</v>
      </c>
      <c r="J21" s="13">
        <f>'C завтраками| Bed and breakfast'!J21</f>
        <v>24500</v>
      </c>
      <c r="K21" s="13">
        <f>'C завтраками| Bed and breakfast'!K21</f>
        <v>23900</v>
      </c>
      <c r="L21" s="13">
        <f>'C завтраками| Bed and breakfast'!L21</f>
        <v>23700</v>
      </c>
      <c r="M21" s="13">
        <f>'C завтраками| Bed and breakfast'!M21</f>
        <v>23900</v>
      </c>
      <c r="N21" s="13">
        <f>'C завтраками| Bed and breakfast'!N21</f>
        <v>23700</v>
      </c>
      <c r="O21" s="13">
        <f>'C завтраками| Bed and breakfast'!O21</f>
        <v>23700</v>
      </c>
      <c r="P21" s="13">
        <f>'C завтраками| Bed and breakfast'!P21</f>
        <v>23900</v>
      </c>
      <c r="Q21" s="13">
        <f>'C завтраками| Bed and breakfast'!Q21</f>
        <v>24100</v>
      </c>
      <c r="R21" s="13">
        <f>'C завтраками| Bed and breakfast'!R21</f>
        <v>23900</v>
      </c>
      <c r="S21" s="13">
        <f>'C завтраками| Bed and breakfast'!S21</f>
        <v>24500</v>
      </c>
      <c r="T21" s="13">
        <f>'C завтраками| Bed and breakfast'!T21</f>
        <v>27700</v>
      </c>
      <c r="U21" s="13">
        <f>'C завтраками| Bed and breakfast'!U21</f>
        <v>26800</v>
      </c>
      <c r="V21" s="13">
        <f>'C завтраками| Bed and breakfast'!V21</f>
        <v>28600</v>
      </c>
      <c r="W21" s="205">
        <f>'C завтраками| Bed and breakfast'!W21</f>
        <v>32100</v>
      </c>
      <c r="X21" s="205">
        <f>'C завтраками| Bed and breakfast'!X21</f>
        <v>44800</v>
      </c>
      <c r="Y21" s="205">
        <f>'C завтраками| Bed and breakfast'!Y21</f>
        <v>46800</v>
      </c>
      <c r="Z21" s="205">
        <f>'C завтраками| Bed and breakfast'!Z21</f>
        <v>56800</v>
      </c>
      <c r="AA21" s="205">
        <f>'C завтраками| Bed and breakfast'!AA21</f>
        <v>56800</v>
      </c>
      <c r="AB21" s="205">
        <f>'C завтраками| Bed and breakfast'!AB21</f>
        <v>52300</v>
      </c>
      <c r="AC21" s="205">
        <f>'C завтраками| Bed and breakfast'!AC21</f>
        <v>44800</v>
      </c>
      <c r="AD21" s="205">
        <f>'C завтраками| Bed and breakfast'!AD21</f>
        <v>41800</v>
      </c>
      <c r="AE21" s="205">
        <f>'C завтраками| Bed and breakfast'!AE21</f>
        <v>35400</v>
      </c>
      <c r="AF21" s="205">
        <f>'C завтраками| Bed and breakfast'!AF21</f>
        <v>36400</v>
      </c>
      <c r="AG21" s="205">
        <f>'C завтраками| Bed and breakfast'!AG21</f>
        <v>35400</v>
      </c>
      <c r="AH21" s="205">
        <f>'C завтраками| Bed and breakfast'!AH21</f>
        <v>35400</v>
      </c>
      <c r="AI21" s="205">
        <f>'C завтраками| Bed and breakfast'!AI21</f>
        <v>37400</v>
      </c>
      <c r="AJ21" s="205">
        <f>'C завтраками| Bed and breakfast'!AJ21</f>
        <v>37400</v>
      </c>
      <c r="AK21" s="205">
        <f>'C завтраками| Bed and breakfast'!AK21</f>
        <v>39400</v>
      </c>
      <c r="AL21" s="205">
        <f>'C завтраками| Bed and breakfast'!AL21</f>
        <v>39400</v>
      </c>
      <c r="AM21" s="205">
        <f>'C завтраками| Bed and breakfast'!AM21</f>
        <v>40400</v>
      </c>
      <c r="AN21" s="205">
        <f>'C завтраками| Bed and breakfast'!AN21</f>
        <v>40400</v>
      </c>
      <c r="AO21" s="205">
        <f>'C завтраками| Bed and breakfast'!AO21</f>
        <v>40400</v>
      </c>
      <c r="AP21" s="205">
        <f>'C завтраками| Bed and breakfast'!AP21</f>
        <v>45600</v>
      </c>
      <c r="AQ21" s="205">
        <f>'C завтраками| Bed and breakfast'!AQ21</f>
        <v>45600</v>
      </c>
      <c r="AR21" s="205">
        <f>'C завтраками| Bed and breakfast'!AR21</f>
        <v>45600</v>
      </c>
      <c r="AS21" s="205">
        <f>'C завтраками| Bed and breakfast'!AS21</f>
        <v>40400</v>
      </c>
      <c r="AT21" s="205">
        <f>'C завтраками| Bed and breakfast'!AT21</f>
        <v>39400</v>
      </c>
      <c r="AU21" s="205">
        <f>'C завтраками| Bed and breakfast'!AU21</f>
        <v>35400</v>
      </c>
      <c r="AV21" s="205">
        <f>'C завтраками| Bed and breakfast'!AV21</f>
        <v>37400</v>
      </c>
      <c r="AW21" s="205">
        <f>'C завтраками| Bed and breakfast'!AW21</f>
        <v>36400</v>
      </c>
      <c r="AX21" s="13">
        <f>'C завтраками| Bed and breakfast'!AX21</f>
        <v>28100</v>
      </c>
      <c r="AY21" s="13">
        <f>'C завтраками| Bed and breakfast'!AY21</f>
        <v>29100</v>
      </c>
      <c r="AZ21" s="13">
        <f>'C завтраками| Bed and breakfast'!AZ21</f>
        <v>28100</v>
      </c>
      <c r="BA21" s="13">
        <f>'C завтраками| Bed and breakfast'!BA21</f>
        <v>29100</v>
      </c>
      <c r="BB21" s="13">
        <f>'C завтраками| Bed and breakfast'!BB21</f>
        <v>27600</v>
      </c>
      <c r="BC21" s="13">
        <f>'C завтраками| Bed and breakfast'!BC21</f>
        <v>28600</v>
      </c>
      <c r="BD21" s="13">
        <f>'C завтраками| Bed and breakfast'!BD21</f>
        <v>27600</v>
      </c>
    </row>
    <row r="22" spans="1:56" s="10" customFormat="1" ht="12" customHeight="1" x14ac:dyDescent="0.2">
      <c r="A22" s="278">
        <v>4</v>
      </c>
      <c r="B22" s="13">
        <f>'C завтраками| Bed and breakfast'!B22</f>
        <v>29000</v>
      </c>
      <c r="C22" s="13">
        <f>'C завтраками| Bed and breakfast'!C22</f>
        <v>29900</v>
      </c>
      <c r="D22" s="13">
        <f>'C завтраками| Bed and breakfast'!D22</f>
        <v>33400</v>
      </c>
      <c r="E22" s="13">
        <f>'C завтраками| Bed and breakfast'!E22</f>
        <v>29900</v>
      </c>
      <c r="F22" s="13">
        <f>'C завтраками| Bed and breakfast'!F22</f>
        <v>31900</v>
      </c>
      <c r="G22" s="13">
        <f>'C завтраками| Bed and breakfast'!G22</f>
        <v>33400</v>
      </c>
      <c r="H22" s="13">
        <f>'C завтраками| Bed and breakfast'!H22</f>
        <v>28100</v>
      </c>
      <c r="I22" s="13">
        <f>'C завтраками| Bed and breakfast'!I22</f>
        <v>26600</v>
      </c>
      <c r="J22" s="13">
        <f>'C завтраками| Bed and breakfast'!J22</f>
        <v>25800</v>
      </c>
      <c r="K22" s="13">
        <f>'C завтраками| Bed and breakfast'!K22</f>
        <v>25200</v>
      </c>
      <c r="L22" s="13">
        <f>'C завтраками| Bed and breakfast'!L22</f>
        <v>25000</v>
      </c>
      <c r="M22" s="13">
        <f>'C завтраками| Bed and breakfast'!M22</f>
        <v>25200</v>
      </c>
      <c r="N22" s="13">
        <f>'C завтраками| Bed and breakfast'!N22</f>
        <v>25000</v>
      </c>
      <c r="O22" s="13">
        <f>'C завтраками| Bed and breakfast'!O22</f>
        <v>25000</v>
      </c>
      <c r="P22" s="13">
        <f>'C завтраками| Bed and breakfast'!P22</f>
        <v>25200</v>
      </c>
      <c r="Q22" s="13">
        <f>'C завтраками| Bed and breakfast'!Q22</f>
        <v>25400</v>
      </c>
      <c r="R22" s="13">
        <f>'C завтраками| Bed and breakfast'!R22</f>
        <v>25200</v>
      </c>
      <c r="S22" s="13">
        <f>'C завтраками| Bed and breakfast'!S22</f>
        <v>25800</v>
      </c>
      <c r="T22" s="13">
        <f>'C завтраками| Bed and breakfast'!T22</f>
        <v>29000</v>
      </c>
      <c r="U22" s="13">
        <f>'C завтраками| Bed and breakfast'!U22</f>
        <v>28100</v>
      </c>
      <c r="V22" s="13">
        <f>'C завтраками| Bed and breakfast'!V22</f>
        <v>29900</v>
      </c>
      <c r="W22" s="205">
        <f>'C завтраками| Bed and breakfast'!W22</f>
        <v>33400</v>
      </c>
      <c r="X22" s="205">
        <f>'C завтраками| Bed and breakfast'!X22</f>
        <v>46700</v>
      </c>
      <c r="Y22" s="205">
        <f>'C завтраками| Bed and breakfast'!Y22</f>
        <v>48700</v>
      </c>
      <c r="Z22" s="205">
        <f>'C завтраками| Bed and breakfast'!Z22</f>
        <v>58700</v>
      </c>
      <c r="AA22" s="205">
        <f>'C завтраками| Bed and breakfast'!AA22</f>
        <v>58700</v>
      </c>
      <c r="AB22" s="205">
        <f>'C завтраками| Bed and breakfast'!AB22</f>
        <v>54200</v>
      </c>
      <c r="AC22" s="205">
        <f>'C завтраками| Bed and breakfast'!AC22</f>
        <v>46700</v>
      </c>
      <c r="AD22" s="205">
        <f>'C завтраками| Bed and breakfast'!AD22</f>
        <v>43700</v>
      </c>
      <c r="AE22" s="205">
        <f>'C завтраками| Bed and breakfast'!AE22</f>
        <v>37100</v>
      </c>
      <c r="AF22" s="205">
        <f>'C завтраками| Bed and breakfast'!AF22</f>
        <v>38100</v>
      </c>
      <c r="AG22" s="205">
        <f>'C завтраками| Bed and breakfast'!AG22</f>
        <v>37100</v>
      </c>
      <c r="AH22" s="205">
        <f>'C завтраками| Bed and breakfast'!AH22</f>
        <v>37100</v>
      </c>
      <c r="AI22" s="205">
        <f>'C завтраками| Bed and breakfast'!AI22</f>
        <v>39100</v>
      </c>
      <c r="AJ22" s="205">
        <f>'C завтраками| Bed and breakfast'!AJ22</f>
        <v>39100</v>
      </c>
      <c r="AK22" s="205">
        <f>'C завтраками| Bed and breakfast'!AK22</f>
        <v>41100</v>
      </c>
      <c r="AL22" s="205">
        <f>'C завтраками| Bed and breakfast'!AL22</f>
        <v>41100</v>
      </c>
      <c r="AM22" s="205">
        <f>'C завтраками| Bed and breakfast'!AM22</f>
        <v>42100</v>
      </c>
      <c r="AN22" s="205">
        <f>'C завтраками| Bed and breakfast'!AN22</f>
        <v>42100</v>
      </c>
      <c r="AO22" s="205">
        <f>'C завтраками| Bed and breakfast'!AO22</f>
        <v>42100</v>
      </c>
      <c r="AP22" s="205">
        <f>'C завтраками| Bed and breakfast'!AP22</f>
        <v>47300</v>
      </c>
      <c r="AQ22" s="205">
        <f>'C завтраками| Bed and breakfast'!AQ22</f>
        <v>47300</v>
      </c>
      <c r="AR22" s="205">
        <f>'C завтраками| Bed and breakfast'!AR22</f>
        <v>47300</v>
      </c>
      <c r="AS22" s="205">
        <f>'C завтраками| Bed and breakfast'!AS22</f>
        <v>42100</v>
      </c>
      <c r="AT22" s="205">
        <f>'C завтраками| Bed and breakfast'!AT22</f>
        <v>41100</v>
      </c>
      <c r="AU22" s="205">
        <f>'C завтраками| Bed and breakfast'!AU22</f>
        <v>37100</v>
      </c>
      <c r="AV22" s="205">
        <f>'C завтраками| Bed and breakfast'!AV22</f>
        <v>39100</v>
      </c>
      <c r="AW22" s="205">
        <f>'C завтраками| Bed and breakfast'!AW22</f>
        <v>38100</v>
      </c>
      <c r="AX22" s="13">
        <f>'C завтраками| Bed and breakfast'!AX22</f>
        <v>29800</v>
      </c>
      <c r="AY22" s="13">
        <f>'C завтраками| Bed and breakfast'!AY22</f>
        <v>30800</v>
      </c>
      <c r="AZ22" s="13">
        <f>'C завтраками| Bed and breakfast'!AZ22</f>
        <v>29800</v>
      </c>
      <c r="BA22" s="13">
        <f>'C завтраками| Bed and breakfast'!BA22</f>
        <v>30800</v>
      </c>
      <c r="BB22" s="13">
        <f>'C завтраками| Bed and breakfast'!BB22</f>
        <v>29300</v>
      </c>
      <c r="BC22" s="13">
        <f>'C завтраками| Bed and breakfast'!BC22</f>
        <v>30300</v>
      </c>
      <c r="BD22" s="13">
        <f>'C завтраками| Bed and breakfast'!BD22</f>
        <v>29300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95">
        <f t="shared" ref="B26" si="0">B4</f>
        <v>45588</v>
      </c>
      <c r="C26" s="195">
        <f t="shared" ref="C26:BD26" si="1">C4</f>
        <v>45589</v>
      </c>
      <c r="D26" s="195">
        <f t="shared" si="1"/>
        <v>45591</v>
      </c>
      <c r="E26" s="195">
        <f t="shared" si="1"/>
        <v>45592</v>
      </c>
      <c r="F26" s="195">
        <f t="shared" si="1"/>
        <v>45595</v>
      </c>
      <c r="G26" s="195">
        <f t="shared" si="1"/>
        <v>45596</v>
      </c>
      <c r="H26" s="195">
        <f t="shared" si="1"/>
        <v>45597</v>
      </c>
      <c r="I26" s="113">
        <f t="shared" si="1"/>
        <v>45599</v>
      </c>
      <c r="J26" s="113">
        <f t="shared" si="1"/>
        <v>45600</v>
      </c>
      <c r="K26" s="195">
        <f t="shared" si="1"/>
        <v>45601</v>
      </c>
      <c r="L26" s="113">
        <f t="shared" si="1"/>
        <v>45604</v>
      </c>
      <c r="M26" s="195">
        <f t="shared" si="1"/>
        <v>45616</v>
      </c>
      <c r="N26" s="113">
        <f t="shared" si="1"/>
        <v>45618</v>
      </c>
      <c r="O26" s="113">
        <f t="shared" si="1"/>
        <v>45627</v>
      </c>
      <c r="P26" s="113">
        <f t="shared" si="1"/>
        <v>45632</v>
      </c>
      <c r="Q26" s="195">
        <f t="shared" si="1"/>
        <v>45636</v>
      </c>
      <c r="R26" s="113">
        <f t="shared" si="1"/>
        <v>45639</v>
      </c>
      <c r="S26" s="113">
        <f t="shared" si="1"/>
        <v>45641</v>
      </c>
      <c r="T26" s="113">
        <f t="shared" si="1"/>
        <v>45646</v>
      </c>
      <c r="U26" s="113">
        <f t="shared" si="1"/>
        <v>45648</v>
      </c>
      <c r="V26" s="113">
        <f t="shared" si="1"/>
        <v>45652</v>
      </c>
      <c r="W26" s="195">
        <f t="shared" si="1"/>
        <v>45653</v>
      </c>
      <c r="X26" s="195">
        <f t="shared" si="1"/>
        <v>45655</v>
      </c>
      <c r="Y26" s="195">
        <f t="shared" si="1"/>
        <v>45656</v>
      </c>
      <c r="Z26" s="195">
        <f t="shared" si="1"/>
        <v>45657</v>
      </c>
      <c r="AA26" s="195">
        <f t="shared" si="1"/>
        <v>45658</v>
      </c>
      <c r="AB26" s="195">
        <f t="shared" si="1"/>
        <v>45662</v>
      </c>
      <c r="AC26" s="195">
        <f t="shared" si="1"/>
        <v>45664</v>
      </c>
      <c r="AD26" s="195">
        <f t="shared" si="1"/>
        <v>45665</v>
      </c>
      <c r="AE26" s="195">
        <f t="shared" si="1"/>
        <v>45666</v>
      </c>
      <c r="AF26" s="195">
        <f t="shared" si="1"/>
        <v>45667</v>
      </c>
      <c r="AG26" s="195">
        <f t="shared" si="1"/>
        <v>45669</v>
      </c>
      <c r="AH26" s="195">
        <f t="shared" si="1"/>
        <v>45670</v>
      </c>
      <c r="AI26" s="195">
        <f t="shared" si="1"/>
        <v>45674</v>
      </c>
      <c r="AJ26" s="195">
        <f t="shared" si="1"/>
        <v>45676</v>
      </c>
      <c r="AK26" s="195">
        <f t="shared" si="1"/>
        <v>45681</v>
      </c>
      <c r="AL26" s="195">
        <f t="shared" si="1"/>
        <v>45683</v>
      </c>
      <c r="AM26" s="195">
        <f t="shared" si="1"/>
        <v>45688</v>
      </c>
      <c r="AN26" s="195">
        <f t="shared" si="1"/>
        <v>45695</v>
      </c>
      <c r="AO26" s="195">
        <f t="shared" si="1"/>
        <v>45697</v>
      </c>
      <c r="AP26" s="195">
        <f t="shared" si="1"/>
        <v>45702</v>
      </c>
      <c r="AQ26" s="195">
        <f t="shared" si="1"/>
        <v>45704</v>
      </c>
      <c r="AR26" s="195">
        <f t="shared" si="1"/>
        <v>45709</v>
      </c>
      <c r="AS26" s="195">
        <f t="shared" si="1"/>
        <v>45712</v>
      </c>
      <c r="AT26" s="195">
        <f t="shared" si="1"/>
        <v>45717</v>
      </c>
      <c r="AU26" s="195">
        <f t="shared" si="1"/>
        <v>45718</v>
      </c>
      <c r="AV26" s="195">
        <f t="shared" si="1"/>
        <v>45723</v>
      </c>
      <c r="AW26" s="195">
        <f t="shared" si="1"/>
        <v>45726</v>
      </c>
      <c r="AX26" s="113">
        <f t="shared" si="1"/>
        <v>45727</v>
      </c>
      <c r="AY26" s="113">
        <f t="shared" si="1"/>
        <v>45730</v>
      </c>
      <c r="AZ26" s="113">
        <f t="shared" si="1"/>
        <v>45732</v>
      </c>
      <c r="BA26" s="113">
        <f t="shared" si="1"/>
        <v>45737</v>
      </c>
      <c r="BB26" s="113">
        <f t="shared" si="1"/>
        <v>45739</v>
      </c>
      <c r="BC26" s="113">
        <f t="shared" si="1"/>
        <v>45744</v>
      </c>
      <c r="BD26" s="113">
        <f t="shared" si="1"/>
        <v>45746</v>
      </c>
    </row>
    <row r="27" spans="1:56" ht="21.75" customHeight="1" x14ac:dyDescent="0.25">
      <c r="A27" s="259"/>
      <c r="B27" s="195">
        <f t="shared" ref="B27" si="2">B5</f>
        <v>45588</v>
      </c>
      <c r="C27" s="195">
        <f t="shared" ref="C27:BD27" si="3">C5</f>
        <v>45590</v>
      </c>
      <c r="D27" s="195">
        <f t="shared" si="3"/>
        <v>45591</v>
      </c>
      <c r="E27" s="195">
        <f t="shared" si="3"/>
        <v>45594</v>
      </c>
      <c r="F27" s="195">
        <f t="shared" si="3"/>
        <v>45595</v>
      </c>
      <c r="G27" s="195">
        <f t="shared" si="3"/>
        <v>45596</v>
      </c>
      <c r="H27" s="195">
        <f t="shared" si="3"/>
        <v>45598</v>
      </c>
      <c r="I27" s="113">
        <f t="shared" si="3"/>
        <v>45599</v>
      </c>
      <c r="J27" s="113">
        <f t="shared" si="3"/>
        <v>45600</v>
      </c>
      <c r="K27" s="195">
        <f t="shared" si="3"/>
        <v>45603</v>
      </c>
      <c r="L27" s="113">
        <f t="shared" si="3"/>
        <v>45615</v>
      </c>
      <c r="M27" s="195">
        <f t="shared" si="3"/>
        <v>45617</v>
      </c>
      <c r="N27" s="113">
        <f t="shared" si="3"/>
        <v>45626</v>
      </c>
      <c r="O27" s="113">
        <f t="shared" si="3"/>
        <v>45631</v>
      </c>
      <c r="P27" s="113">
        <f t="shared" si="3"/>
        <v>45635</v>
      </c>
      <c r="Q27" s="195">
        <f t="shared" si="3"/>
        <v>45638</v>
      </c>
      <c r="R27" s="113">
        <f t="shared" si="3"/>
        <v>45640</v>
      </c>
      <c r="S27" s="113">
        <f t="shared" si="3"/>
        <v>45645</v>
      </c>
      <c r="T27" s="113">
        <f t="shared" si="3"/>
        <v>45647</v>
      </c>
      <c r="U27" s="113">
        <f t="shared" si="3"/>
        <v>45651</v>
      </c>
      <c r="V27" s="113">
        <f t="shared" si="3"/>
        <v>45652</v>
      </c>
      <c r="W27" s="195">
        <f t="shared" si="3"/>
        <v>45654</v>
      </c>
      <c r="X27" s="195">
        <f t="shared" si="3"/>
        <v>45655</v>
      </c>
      <c r="Y27" s="195">
        <f t="shared" si="3"/>
        <v>45656</v>
      </c>
      <c r="Z27" s="195">
        <f t="shared" si="3"/>
        <v>45657</v>
      </c>
      <c r="AA27" s="195">
        <f t="shared" si="3"/>
        <v>45661</v>
      </c>
      <c r="AB27" s="195">
        <f t="shared" si="3"/>
        <v>45663</v>
      </c>
      <c r="AC27" s="195">
        <f t="shared" si="3"/>
        <v>45664</v>
      </c>
      <c r="AD27" s="195">
        <f t="shared" si="3"/>
        <v>45665</v>
      </c>
      <c r="AE27" s="195">
        <f t="shared" si="3"/>
        <v>45666</v>
      </c>
      <c r="AF27" s="195">
        <f t="shared" si="3"/>
        <v>45668</v>
      </c>
      <c r="AG27" s="195">
        <f t="shared" si="3"/>
        <v>45669</v>
      </c>
      <c r="AH27" s="195">
        <f t="shared" si="3"/>
        <v>45673</v>
      </c>
      <c r="AI27" s="195">
        <f t="shared" si="3"/>
        <v>45675</v>
      </c>
      <c r="AJ27" s="195">
        <f t="shared" si="3"/>
        <v>45680</v>
      </c>
      <c r="AK27" s="195">
        <f t="shared" si="3"/>
        <v>45682</v>
      </c>
      <c r="AL27" s="195">
        <f t="shared" si="3"/>
        <v>45687</v>
      </c>
      <c r="AM27" s="195">
        <f t="shared" si="3"/>
        <v>45694</v>
      </c>
      <c r="AN27" s="195">
        <f t="shared" si="3"/>
        <v>45696</v>
      </c>
      <c r="AO27" s="195">
        <f t="shared" si="3"/>
        <v>45701</v>
      </c>
      <c r="AP27" s="195">
        <f t="shared" si="3"/>
        <v>45703</v>
      </c>
      <c r="AQ27" s="195">
        <f t="shared" si="3"/>
        <v>45708</v>
      </c>
      <c r="AR27" s="195">
        <f t="shared" si="3"/>
        <v>45711</v>
      </c>
      <c r="AS27" s="195">
        <f t="shared" si="3"/>
        <v>45716</v>
      </c>
      <c r="AT27" s="195">
        <f t="shared" si="3"/>
        <v>45717</v>
      </c>
      <c r="AU27" s="195">
        <f t="shared" si="3"/>
        <v>45722</v>
      </c>
      <c r="AV27" s="195">
        <f t="shared" si="3"/>
        <v>45725</v>
      </c>
      <c r="AW27" s="195">
        <f t="shared" si="3"/>
        <v>45726</v>
      </c>
      <c r="AX27" s="113">
        <f t="shared" si="3"/>
        <v>45729</v>
      </c>
      <c r="AY27" s="113">
        <f t="shared" si="3"/>
        <v>45731</v>
      </c>
      <c r="AZ27" s="113">
        <f t="shared" si="3"/>
        <v>45736</v>
      </c>
      <c r="BA27" s="113">
        <f t="shared" si="3"/>
        <v>45738</v>
      </c>
      <c r="BB27" s="113">
        <f t="shared" si="3"/>
        <v>45743</v>
      </c>
      <c r="BC27" s="113">
        <f t="shared" si="3"/>
        <v>45745</v>
      </c>
      <c r="BD27" s="113">
        <f t="shared" si="3"/>
        <v>45747</v>
      </c>
    </row>
    <row r="28" spans="1:56" s="10" customFormat="1" ht="12" customHeight="1" x14ac:dyDescent="0.2">
      <c r="A28" s="13" t="s">
        <v>220</v>
      </c>
    </row>
    <row r="29" spans="1:56" s="10" customFormat="1" ht="12" customHeight="1" x14ac:dyDescent="0.2">
      <c r="A29" s="4">
        <v>1</v>
      </c>
      <c r="B29" s="13">
        <f t="shared" ref="B29" si="4">B7*0.82</f>
        <v>8282</v>
      </c>
      <c r="C29" s="13">
        <f t="shared" ref="C29:BD29" si="5">C7*0.82</f>
        <v>9020</v>
      </c>
      <c r="D29" s="13">
        <f t="shared" si="5"/>
        <v>11890</v>
      </c>
      <c r="E29" s="13">
        <f t="shared" si="5"/>
        <v>9020</v>
      </c>
      <c r="F29" s="13">
        <f t="shared" si="5"/>
        <v>10660</v>
      </c>
      <c r="G29" s="13">
        <f t="shared" si="5"/>
        <v>11890</v>
      </c>
      <c r="H29" s="13">
        <f t="shared" si="5"/>
        <v>7544</v>
      </c>
      <c r="I29" s="13">
        <f t="shared" si="5"/>
        <v>6314</v>
      </c>
      <c r="J29" s="13">
        <f t="shared" si="5"/>
        <v>5658</v>
      </c>
      <c r="K29" s="13">
        <f t="shared" si="5"/>
        <v>5166</v>
      </c>
      <c r="L29" s="13">
        <f t="shared" si="5"/>
        <v>5002</v>
      </c>
      <c r="M29" s="13">
        <f t="shared" si="5"/>
        <v>5166</v>
      </c>
      <c r="N29" s="13">
        <f t="shared" si="5"/>
        <v>5002</v>
      </c>
      <c r="O29" s="13">
        <f t="shared" si="5"/>
        <v>5002</v>
      </c>
      <c r="P29" s="13">
        <f t="shared" si="5"/>
        <v>5166</v>
      </c>
      <c r="Q29" s="13">
        <f t="shared" si="5"/>
        <v>5330</v>
      </c>
      <c r="R29" s="13">
        <f t="shared" si="5"/>
        <v>5166</v>
      </c>
      <c r="S29" s="13">
        <f t="shared" si="5"/>
        <v>5658</v>
      </c>
      <c r="T29" s="13">
        <f t="shared" si="5"/>
        <v>8282</v>
      </c>
      <c r="U29" s="13">
        <f t="shared" si="5"/>
        <v>7544</v>
      </c>
      <c r="V29" s="13">
        <f t="shared" si="5"/>
        <v>9020</v>
      </c>
      <c r="W29" s="205">
        <f t="shared" si="5"/>
        <v>11890</v>
      </c>
      <c r="X29" s="13">
        <f t="shared" si="5"/>
        <v>18860</v>
      </c>
      <c r="Y29" s="13">
        <f t="shared" si="5"/>
        <v>20500</v>
      </c>
      <c r="Z29" s="205">
        <f t="shared" si="5"/>
        <v>28700</v>
      </c>
      <c r="AA29" s="13">
        <f t="shared" si="5"/>
        <v>28700</v>
      </c>
      <c r="AB29" s="205">
        <f t="shared" si="5"/>
        <v>25010</v>
      </c>
      <c r="AC29" s="13">
        <f t="shared" si="5"/>
        <v>18860</v>
      </c>
      <c r="AD29" s="13">
        <f t="shared" si="5"/>
        <v>16400</v>
      </c>
      <c r="AE29" s="13">
        <f t="shared" si="5"/>
        <v>11480</v>
      </c>
      <c r="AF29" s="13">
        <f t="shared" si="5"/>
        <v>12300</v>
      </c>
      <c r="AG29" s="13">
        <f t="shared" si="5"/>
        <v>11480</v>
      </c>
      <c r="AH29" s="13">
        <f t="shared" si="5"/>
        <v>11480</v>
      </c>
      <c r="AI29" s="13">
        <f t="shared" si="5"/>
        <v>13120</v>
      </c>
      <c r="AJ29" s="205">
        <f t="shared" si="5"/>
        <v>13120</v>
      </c>
      <c r="AK29" s="13">
        <f t="shared" si="5"/>
        <v>14760</v>
      </c>
      <c r="AL29" s="13">
        <f t="shared" si="5"/>
        <v>14760</v>
      </c>
      <c r="AM29" s="205">
        <f t="shared" si="5"/>
        <v>15579.999999999998</v>
      </c>
      <c r="AN29" s="13">
        <f t="shared" si="5"/>
        <v>15579.999999999998</v>
      </c>
      <c r="AO29" s="205">
        <f t="shared" si="5"/>
        <v>15579.999999999998</v>
      </c>
      <c r="AP29" s="205">
        <f t="shared" si="5"/>
        <v>19844</v>
      </c>
      <c r="AQ29" s="205">
        <f t="shared" si="5"/>
        <v>19844</v>
      </c>
      <c r="AR29" s="13">
        <f t="shared" si="5"/>
        <v>19844</v>
      </c>
      <c r="AS29" s="205">
        <f t="shared" si="5"/>
        <v>15579.999999999998</v>
      </c>
      <c r="AT29" s="13">
        <f t="shared" si="5"/>
        <v>14760</v>
      </c>
      <c r="AU29" s="13">
        <f t="shared" si="5"/>
        <v>11480</v>
      </c>
      <c r="AV29" s="13">
        <f t="shared" si="5"/>
        <v>13120</v>
      </c>
      <c r="AW29" s="13">
        <f t="shared" si="5"/>
        <v>12300</v>
      </c>
      <c r="AX29" s="13">
        <f t="shared" si="5"/>
        <v>7953.9999999999991</v>
      </c>
      <c r="AY29" s="13">
        <f t="shared" si="5"/>
        <v>8774</v>
      </c>
      <c r="AZ29" s="13">
        <f t="shared" si="5"/>
        <v>7953.9999999999991</v>
      </c>
      <c r="BA29" s="13">
        <f t="shared" si="5"/>
        <v>8774</v>
      </c>
      <c r="BB29" s="13">
        <f t="shared" si="5"/>
        <v>7544</v>
      </c>
      <c r="BC29" s="13">
        <f t="shared" si="5"/>
        <v>8364</v>
      </c>
      <c r="BD29" s="13">
        <f t="shared" si="5"/>
        <v>7544</v>
      </c>
    </row>
    <row r="30" spans="1:56" s="10" customFormat="1" ht="12" customHeight="1" x14ac:dyDescent="0.2">
      <c r="A30" s="4">
        <v>2</v>
      </c>
      <c r="B30" s="13">
        <f t="shared" ref="B30" si="6">B8*0.82</f>
        <v>9348</v>
      </c>
      <c r="C30" s="13">
        <f t="shared" ref="C30:BD30" si="7">C8*0.82</f>
        <v>10086</v>
      </c>
      <c r="D30" s="13">
        <f t="shared" si="7"/>
        <v>12956</v>
      </c>
      <c r="E30" s="13">
        <f t="shared" si="7"/>
        <v>10086</v>
      </c>
      <c r="F30" s="13">
        <f t="shared" si="7"/>
        <v>11726</v>
      </c>
      <c r="G30" s="13">
        <f t="shared" si="7"/>
        <v>12956</v>
      </c>
      <c r="H30" s="13">
        <f t="shared" si="7"/>
        <v>8610</v>
      </c>
      <c r="I30" s="13">
        <f t="shared" si="7"/>
        <v>7380</v>
      </c>
      <c r="J30" s="13">
        <f t="shared" si="7"/>
        <v>6724</v>
      </c>
      <c r="K30" s="13">
        <f t="shared" si="7"/>
        <v>6232</v>
      </c>
      <c r="L30" s="13">
        <f t="shared" si="7"/>
        <v>6068</v>
      </c>
      <c r="M30" s="13">
        <f t="shared" si="7"/>
        <v>6232</v>
      </c>
      <c r="N30" s="13">
        <f t="shared" si="7"/>
        <v>6068</v>
      </c>
      <c r="O30" s="13">
        <f t="shared" si="7"/>
        <v>6068</v>
      </c>
      <c r="P30" s="13">
        <f t="shared" si="7"/>
        <v>6232</v>
      </c>
      <c r="Q30" s="13">
        <f t="shared" si="7"/>
        <v>6396</v>
      </c>
      <c r="R30" s="13">
        <f t="shared" si="7"/>
        <v>6232</v>
      </c>
      <c r="S30" s="13">
        <f t="shared" si="7"/>
        <v>6724</v>
      </c>
      <c r="T30" s="13">
        <f t="shared" si="7"/>
        <v>9348</v>
      </c>
      <c r="U30" s="13">
        <f t="shared" si="7"/>
        <v>8610</v>
      </c>
      <c r="V30" s="13">
        <f t="shared" si="7"/>
        <v>10086</v>
      </c>
      <c r="W30" s="205">
        <f t="shared" si="7"/>
        <v>12956</v>
      </c>
      <c r="X30" s="13">
        <f t="shared" si="7"/>
        <v>20418</v>
      </c>
      <c r="Y30" s="13">
        <f t="shared" si="7"/>
        <v>22058</v>
      </c>
      <c r="Z30" s="205">
        <f t="shared" si="7"/>
        <v>30258</v>
      </c>
      <c r="AA30" s="13">
        <f t="shared" si="7"/>
        <v>30258</v>
      </c>
      <c r="AB30" s="205">
        <f t="shared" si="7"/>
        <v>26568</v>
      </c>
      <c r="AC30" s="13">
        <f t="shared" si="7"/>
        <v>20418</v>
      </c>
      <c r="AD30" s="13">
        <f t="shared" si="7"/>
        <v>17958</v>
      </c>
      <c r="AE30" s="13">
        <f t="shared" si="7"/>
        <v>12874</v>
      </c>
      <c r="AF30" s="13">
        <f t="shared" si="7"/>
        <v>13694</v>
      </c>
      <c r="AG30" s="13">
        <f t="shared" si="7"/>
        <v>12874</v>
      </c>
      <c r="AH30" s="13">
        <f t="shared" si="7"/>
        <v>12874</v>
      </c>
      <c r="AI30" s="13">
        <f t="shared" si="7"/>
        <v>14514</v>
      </c>
      <c r="AJ30" s="205">
        <f t="shared" si="7"/>
        <v>14514</v>
      </c>
      <c r="AK30" s="13">
        <f t="shared" si="7"/>
        <v>16153.999999999998</v>
      </c>
      <c r="AL30" s="13">
        <f t="shared" si="7"/>
        <v>16153.999999999998</v>
      </c>
      <c r="AM30" s="205">
        <f t="shared" si="7"/>
        <v>16974</v>
      </c>
      <c r="AN30" s="13">
        <f t="shared" si="7"/>
        <v>16974</v>
      </c>
      <c r="AO30" s="205">
        <f t="shared" si="7"/>
        <v>16974</v>
      </c>
      <c r="AP30" s="205">
        <f t="shared" si="7"/>
        <v>21238</v>
      </c>
      <c r="AQ30" s="205">
        <f t="shared" si="7"/>
        <v>21238</v>
      </c>
      <c r="AR30" s="13">
        <f t="shared" si="7"/>
        <v>21238</v>
      </c>
      <c r="AS30" s="205">
        <f t="shared" si="7"/>
        <v>16974</v>
      </c>
      <c r="AT30" s="13">
        <f t="shared" si="7"/>
        <v>16153.999999999998</v>
      </c>
      <c r="AU30" s="13">
        <f t="shared" si="7"/>
        <v>12874</v>
      </c>
      <c r="AV30" s="13">
        <f t="shared" si="7"/>
        <v>14514</v>
      </c>
      <c r="AW30" s="13">
        <f t="shared" si="7"/>
        <v>13694</v>
      </c>
      <c r="AX30" s="13">
        <f t="shared" si="7"/>
        <v>9348</v>
      </c>
      <c r="AY30" s="13">
        <f t="shared" si="7"/>
        <v>10168</v>
      </c>
      <c r="AZ30" s="13">
        <f t="shared" si="7"/>
        <v>9348</v>
      </c>
      <c r="BA30" s="13">
        <f t="shared" si="7"/>
        <v>10168</v>
      </c>
      <c r="BB30" s="13">
        <f t="shared" si="7"/>
        <v>8938</v>
      </c>
      <c r="BC30" s="13">
        <f t="shared" si="7"/>
        <v>9758</v>
      </c>
      <c r="BD30" s="13">
        <f t="shared" si="7"/>
        <v>8938</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 si="8">B10*0.82</f>
        <v>9512</v>
      </c>
      <c r="C32" s="13">
        <f t="shared" ref="C32:BD32" si="9">C10*0.82</f>
        <v>10250</v>
      </c>
      <c r="D32" s="13">
        <f t="shared" si="9"/>
        <v>13120</v>
      </c>
      <c r="E32" s="13">
        <f t="shared" si="9"/>
        <v>10250</v>
      </c>
      <c r="F32" s="13">
        <f t="shared" si="9"/>
        <v>11890</v>
      </c>
      <c r="G32" s="13">
        <f t="shared" si="9"/>
        <v>13120</v>
      </c>
      <c r="H32" s="13">
        <f t="shared" si="9"/>
        <v>8774</v>
      </c>
      <c r="I32" s="13">
        <f t="shared" si="9"/>
        <v>7544</v>
      </c>
      <c r="J32" s="13">
        <f t="shared" si="9"/>
        <v>6888</v>
      </c>
      <c r="K32" s="13">
        <f t="shared" si="9"/>
        <v>6396</v>
      </c>
      <c r="L32" s="13">
        <f t="shared" si="9"/>
        <v>6232</v>
      </c>
      <c r="M32" s="13">
        <f t="shared" si="9"/>
        <v>6396</v>
      </c>
      <c r="N32" s="13">
        <f t="shared" si="9"/>
        <v>6232</v>
      </c>
      <c r="O32" s="13">
        <f t="shared" si="9"/>
        <v>6232</v>
      </c>
      <c r="P32" s="13">
        <f t="shared" si="9"/>
        <v>6396</v>
      </c>
      <c r="Q32" s="13">
        <f t="shared" si="9"/>
        <v>6560</v>
      </c>
      <c r="R32" s="13">
        <f t="shared" si="9"/>
        <v>6396</v>
      </c>
      <c r="S32" s="13">
        <f t="shared" si="9"/>
        <v>6888</v>
      </c>
      <c r="T32" s="13">
        <f t="shared" si="9"/>
        <v>9512</v>
      </c>
      <c r="U32" s="13">
        <f t="shared" si="9"/>
        <v>8774</v>
      </c>
      <c r="V32" s="13">
        <f t="shared" si="9"/>
        <v>10250</v>
      </c>
      <c r="W32" s="205">
        <f t="shared" si="9"/>
        <v>13120</v>
      </c>
      <c r="X32" s="13">
        <f t="shared" si="9"/>
        <v>20910</v>
      </c>
      <c r="Y32" s="13">
        <f t="shared" si="9"/>
        <v>22550</v>
      </c>
      <c r="Z32" s="205">
        <f t="shared" si="9"/>
        <v>30749.999999999996</v>
      </c>
      <c r="AA32" s="13">
        <f t="shared" si="9"/>
        <v>30749.999999999996</v>
      </c>
      <c r="AB32" s="205">
        <f t="shared" si="9"/>
        <v>27060</v>
      </c>
      <c r="AC32" s="13">
        <f t="shared" si="9"/>
        <v>20910</v>
      </c>
      <c r="AD32" s="13">
        <f t="shared" si="9"/>
        <v>18450</v>
      </c>
      <c r="AE32" s="205">
        <f t="shared" si="9"/>
        <v>13530</v>
      </c>
      <c r="AF32" s="205">
        <f t="shared" si="9"/>
        <v>14350</v>
      </c>
      <c r="AG32" s="205">
        <f t="shared" si="9"/>
        <v>13530</v>
      </c>
      <c r="AH32" s="205">
        <f t="shared" si="9"/>
        <v>13530</v>
      </c>
      <c r="AI32" s="205">
        <f t="shared" si="9"/>
        <v>15170</v>
      </c>
      <c r="AJ32" s="205">
        <f t="shared" si="9"/>
        <v>15170</v>
      </c>
      <c r="AK32" s="205">
        <f t="shared" si="9"/>
        <v>16810</v>
      </c>
      <c r="AL32" s="205">
        <f t="shared" si="9"/>
        <v>16810</v>
      </c>
      <c r="AM32" s="205">
        <f t="shared" si="9"/>
        <v>17630</v>
      </c>
      <c r="AN32" s="205">
        <f t="shared" si="9"/>
        <v>17630</v>
      </c>
      <c r="AO32" s="205">
        <f t="shared" si="9"/>
        <v>17630</v>
      </c>
      <c r="AP32" s="205">
        <f t="shared" si="9"/>
        <v>21894</v>
      </c>
      <c r="AQ32" s="205">
        <f t="shared" si="9"/>
        <v>21894</v>
      </c>
      <c r="AR32" s="205">
        <f t="shared" si="9"/>
        <v>21894</v>
      </c>
      <c r="AS32" s="205">
        <f t="shared" si="9"/>
        <v>17630</v>
      </c>
      <c r="AT32" s="205">
        <f t="shared" si="9"/>
        <v>16810</v>
      </c>
      <c r="AU32" s="205">
        <f t="shared" si="9"/>
        <v>13530</v>
      </c>
      <c r="AV32" s="205">
        <f t="shared" si="9"/>
        <v>15170</v>
      </c>
      <c r="AW32" s="205">
        <f t="shared" si="9"/>
        <v>14350</v>
      </c>
      <c r="AX32" s="13">
        <f t="shared" si="9"/>
        <v>9348</v>
      </c>
      <c r="AY32" s="13">
        <f t="shared" si="9"/>
        <v>10168</v>
      </c>
      <c r="AZ32" s="13">
        <f t="shared" si="9"/>
        <v>9348</v>
      </c>
      <c r="BA32" s="13">
        <f t="shared" si="9"/>
        <v>10168</v>
      </c>
      <c r="BB32" s="13">
        <f t="shared" si="9"/>
        <v>8938</v>
      </c>
      <c r="BC32" s="13">
        <f t="shared" si="9"/>
        <v>9758</v>
      </c>
      <c r="BD32" s="13">
        <f t="shared" si="9"/>
        <v>8938</v>
      </c>
    </row>
    <row r="33" spans="1:56" s="10" customFormat="1" ht="12" customHeight="1" x14ac:dyDescent="0.2">
      <c r="A33" s="4">
        <v>2</v>
      </c>
      <c r="B33" s="13">
        <f t="shared" ref="B33" si="10">B11*0.82</f>
        <v>10578</v>
      </c>
      <c r="C33" s="13">
        <f t="shared" ref="C33:BD33" si="11">C11*0.82</f>
        <v>11316</v>
      </c>
      <c r="D33" s="13">
        <f t="shared" si="11"/>
        <v>14186</v>
      </c>
      <c r="E33" s="13">
        <f t="shared" si="11"/>
        <v>11316</v>
      </c>
      <c r="F33" s="13">
        <f t="shared" si="11"/>
        <v>12956</v>
      </c>
      <c r="G33" s="13">
        <f t="shared" si="11"/>
        <v>14186</v>
      </c>
      <c r="H33" s="13">
        <f t="shared" si="11"/>
        <v>9840</v>
      </c>
      <c r="I33" s="13">
        <f t="shared" si="11"/>
        <v>8610</v>
      </c>
      <c r="J33" s="13">
        <f t="shared" si="11"/>
        <v>7953.9999999999991</v>
      </c>
      <c r="K33" s="13">
        <f t="shared" si="11"/>
        <v>7462</v>
      </c>
      <c r="L33" s="13">
        <f t="shared" si="11"/>
        <v>7298</v>
      </c>
      <c r="M33" s="13">
        <f t="shared" si="11"/>
        <v>7462</v>
      </c>
      <c r="N33" s="13">
        <f t="shared" si="11"/>
        <v>7298</v>
      </c>
      <c r="O33" s="13">
        <f t="shared" si="11"/>
        <v>7298</v>
      </c>
      <c r="P33" s="13">
        <f t="shared" si="11"/>
        <v>7462</v>
      </c>
      <c r="Q33" s="13">
        <f t="shared" si="11"/>
        <v>7626</v>
      </c>
      <c r="R33" s="13">
        <f t="shared" si="11"/>
        <v>7462</v>
      </c>
      <c r="S33" s="13">
        <f t="shared" si="11"/>
        <v>7953.9999999999991</v>
      </c>
      <c r="T33" s="13">
        <f t="shared" si="11"/>
        <v>10578</v>
      </c>
      <c r="U33" s="13">
        <f t="shared" si="11"/>
        <v>9840</v>
      </c>
      <c r="V33" s="13">
        <f t="shared" si="11"/>
        <v>11316</v>
      </c>
      <c r="W33" s="205">
        <f t="shared" si="11"/>
        <v>14186</v>
      </c>
      <c r="X33" s="13">
        <f t="shared" si="11"/>
        <v>22468</v>
      </c>
      <c r="Y33" s="13">
        <f t="shared" si="11"/>
        <v>24108</v>
      </c>
      <c r="Z33" s="205">
        <f t="shared" si="11"/>
        <v>32307.999999999996</v>
      </c>
      <c r="AA33" s="13">
        <f t="shared" si="11"/>
        <v>32307.999999999996</v>
      </c>
      <c r="AB33" s="205">
        <f t="shared" si="11"/>
        <v>28618</v>
      </c>
      <c r="AC33" s="13">
        <f t="shared" si="11"/>
        <v>22468</v>
      </c>
      <c r="AD33" s="13">
        <f t="shared" si="11"/>
        <v>20008</v>
      </c>
      <c r="AE33" s="205">
        <f t="shared" si="11"/>
        <v>14924</v>
      </c>
      <c r="AF33" s="205">
        <f t="shared" si="11"/>
        <v>15743.999999999998</v>
      </c>
      <c r="AG33" s="205">
        <f t="shared" si="11"/>
        <v>14924</v>
      </c>
      <c r="AH33" s="205">
        <f t="shared" si="11"/>
        <v>14924</v>
      </c>
      <c r="AI33" s="205">
        <f t="shared" si="11"/>
        <v>16564</v>
      </c>
      <c r="AJ33" s="205">
        <f t="shared" si="11"/>
        <v>16564</v>
      </c>
      <c r="AK33" s="205">
        <f t="shared" si="11"/>
        <v>18204</v>
      </c>
      <c r="AL33" s="205">
        <f t="shared" si="11"/>
        <v>18204</v>
      </c>
      <c r="AM33" s="205">
        <f t="shared" si="11"/>
        <v>19024</v>
      </c>
      <c r="AN33" s="205">
        <f t="shared" si="11"/>
        <v>19024</v>
      </c>
      <c r="AO33" s="205">
        <f t="shared" si="11"/>
        <v>19024</v>
      </c>
      <c r="AP33" s="205">
        <f t="shared" si="11"/>
        <v>23288</v>
      </c>
      <c r="AQ33" s="205">
        <f t="shared" si="11"/>
        <v>23288</v>
      </c>
      <c r="AR33" s="205">
        <f t="shared" si="11"/>
        <v>23288</v>
      </c>
      <c r="AS33" s="205">
        <f t="shared" si="11"/>
        <v>19024</v>
      </c>
      <c r="AT33" s="205">
        <f t="shared" si="11"/>
        <v>18204</v>
      </c>
      <c r="AU33" s="205">
        <f t="shared" si="11"/>
        <v>14924</v>
      </c>
      <c r="AV33" s="205">
        <f t="shared" si="11"/>
        <v>16564</v>
      </c>
      <c r="AW33" s="205">
        <f t="shared" si="11"/>
        <v>15743.999999999998</v>
      </c>
      <c r="AX33" s="13">
        <f t="shared" si="11"/>
        <v>10742</v>
      </c>
      <c r="AY33" s="13">
        <f t="shared" si="11"/>
        <v>11562</v>
      </c>
      <c r="AZ33" s="13">
        <f t="shared" si="11"/>
        <v>10742</v>
      </c>
      <c r="BA33" s="13">
        <f t="shared" si="11"/>
        <v>11562</v>
      </c>
      <c r="BB33" s="13">
        <f t="shared" si="11"/>
        <v>10332</v>
      </c>
      <c r="BC33" s="13">
        <f t="shared" si="11"/>
        <v>11152</v>
      </c>
      <c r="BD33" s="13">
        <f t="shared" si="11"/>
        <v>10332</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 si="12">B13*0.82</f>
        <v>13612</v>
      </c>
      <c r="C35" s="13">
        <f t="shared" ref="C35:BD35" si="13">C13*0.82</f>
        <v>14350</v>
      </c>
      <c r="D35" s="13">
        <f t="shared" si="13"/>
        <v>17220</v>
      </c>
      <c r="E35" s="13">
        <f t="shared" si="13"/>
        <v>14350</v>
      </c>
      <c r="F35" s="13">
        <f t="shared" si="13"/>
        <v>15989.999999999998</v>
      </c>
      <c r="G35" s="13">
        <f t="shared" si="13"/>
        <v>17220</v>
      </c>
      <c r="H35" s="13">
        <f t="shared" si="13"/>
        <v>12874</v>
      </c>
      <c r="I35" s="13">
        <f t="shared" si="13"/>
        <v>11644</v>
      </c>
      <c r="J35" s="13">
        <f t="shared" si="13"/>
        <v>10988</v>
      </c>
      <c r="K35" s="13">
        <f t="shared" si="13"/>
        <v>10496</v>
      </c>
      <c r="L35" s="13">
        <f t="shared" si="13"/>
        <v>10332</v>
      </c>
      <c r="M35" s="13">
        <f t="shared" si="13"/>
        <v>10496</v>
      </c>
      <c r="N35" s="13">
        <f t="shared" si="13"/>
        <v>10332</v>
      </c>
      <c r="O35" s="13">
        <f t="shared" si="13"/>
        <v>10332</v>
      </c>
      <c r="P35" s="13">
        <f t="shared" si="13"/>
        <v>10496</v>
      </c>
      <c r="Q35" s="13">
        <f t="shared" si="13"/>
        <v>10660</v>
      </c>
      <c r="R35" s="13">
        <f t="shared" si="13"/>
        <v>10496</v>
      </c>
      <c r="S35" s="13">
        <f t="shared" si="13"/>
        <v>10988</v>
      </c>
      <c r="T35" s="13">
        <f t="shared" si="13"/>
        <v>13612</v>
      </c>
      <c r="U35" s="13">
        <f t="shared" si="13"/>
        <v>12874</v>
      </c>
      <c r="V35" s="13">
        <f t="shared" si="13"/>
        <v>14350</v>
      </c>
      <c r="W35" s="205">
        <f t="shared" si="13"/>
        <v>17220</v>
      </c>
      <c r="X35" s="205">
        <f t="shared" si="13"/>
        <v>27060</v>
      </c>
      <c r="Y35" s="205">
        <f t="shared" si="13"/>
        <v>28700</v>
      </c>
      <c r="Z35" s="205">
        <f t="shared" si="13"/>
        <v>36900</v>
      </c>
      <c r="AA35" s="205">
        <f t="shared" si="13"/>
        <v>36900</v>
      </c>
      <c r="AB35" s="205">
        <f t="shared" si="13"/>
        <v>33210</v>
      </c>
      <c r="AC35" s="205">
        <f t="shared" si="13"/>
        <v>27060</v>
      </c>
      <c r="AD35" s="205">
        <f t="shared" si="13"/>
        <v>24600</v>
      </c>
      <c r="AE35" s="205">
        <f t="shared" si="13"/>
        <v>19680</v>
      </c>
      <c r="AF35" s="205">
        <f t="shared" si="13"/>
        <v>20500</v>
      </c>
      <c r="AG35" s="205">
        <f t="shared" si="13"/>
        <v>19680</v>
      </c>
      <c r="AH35" s="205">
        <f t="shared" si="13"/>
        <v>19680</v>
      </c>
      <c r="AI35" s="205">
        <f t="shared" si="13"/>
        <v>21320</v>
      </c>
      <c r="AJ35" s="205">
        <f t="shared" si="13"/>
        <v>21320</v>
      </c>
      <c r="AK35" s="205">
        <f t="shared" si="13"/>
        <v>22960</v>
      </c>
      <c r="AL35" s="205">
        <f t="shared" si="13"/>
        <v>22960</v>
      </c>
      <c r="AM35" s="205">
        <f t="shared" si="13"/>
        <v>23780</v>
      </c>
      <c r="AN35" s="205">
        <f t="shared" si="13"/>
        <v>23780</v>
      </c>
      <c r="AO35" s="205">
        <f t="shared" si="13"/>
        <v>23780</v>
      </c>
      <c r="AP35" s="205">
        <f t="shared" si="13"/>
        <v>28044</v>
      </c>
      <c r="AQ35" s="205">
        <f t="shared" si="13"/>
        <v>28044</v>
      </c>
      <c r="AR35" s="205">
        <f t="shared" si="13"/>
        <v>28044</v>
      </c>
      <c r="AS35" s="205">
        <f t="shared" si="13"/>
        <v>23780</v>
      </c>
      <c r="AT35" s="205">
        <f t="shared" si="13"/>
        <v>22960</v>
      </c>
      <c r="AU35" s="205">
        <f t="shared" si="13"/>
        <v>19680</v>
      </c>
      <c r="AV35" s="205">
        <f t="shared" si="13"/>
        <v>21320</v>
      </c>
      <c r="AW35" s="205">
        <f t="shared" si="13"/>
        <v>20500</v>
      </c>
      <c r="AX35" s="13">
        <f t="shared" si="13"/>
        <v>12464</v>
      </c>
      <c r="AY35" s="13">
        <f t="shared" si="13"/>
        <v>13284</v>
      </c>
      <c r="AZ35" s="13">
        <f t="shared" si="13"/>
        <v>12464</v>
      </c>
      <c r="BA35" s="13">
        <f t="shared" si="13"/>
        <v>13284</v>
      </c>
      <c r="BB35" s="13">
        <f t="shared" si="13"/>
        <v>12054</v>
      </c>
      <c r="BC35" s="13">
        <f t="shared" si="13"/>
        <v>12874</v>
      </c>
      <c r="BD35" s="13">
        <f t="shared" si="13"/>
        <v>12054</v>
      </c>
    </row>
    <row r="36" spans="1:56" s="10" customFormat="1" ht="12" customHeight="1" x14ac:dyDescent="0.2">
      <c r="A36" s="4">
        <v>2</v>
      </c>
      <c r="B36" s="13">
        <f t="shared" ref="B36" si="14">B14*0.82</f>
        <v>14678</v>
      </c>
      <c r="C36" s="13">
        <f t="shared" ref="C36:BD36" si="15">C14*0.82</f>
        <v>15415.999999999998</v>
      </c>
      <c r="D36" s="13">
        <f t="shared" si="15"/>
        <v>18286</v>
      </c>
      <c r="E36" s="13">
        <f t="shared" si="15"/>
        <v>15415.999999999998</v>
      </c>
      <c r="F36" s="13">
        <f t="shared" si="15"/>
        <v>17056</v>
      </c>
      <c r="G36" s="13">
        <f t="shared" si="15"/>
        <v>18286</v>
      </c>
      <c r="H36" s="13">
        <f t="shared" si="15"/>
        <v>13940</v>
      </c>
      <c r="I36" s="13">
        <f t="shared" si="15"/>
        <v>12710</v>
      </c>
      <c r="J36" s="13">
        <f t="shared" si="15"/>
        <v>12054</v>
      </c>
      <c r="K36" s="13">
        <f t="shared" si="15"/>
        <v>11562</v>
      </c>
      <c r="L36" s="13">
        <f t="shared" si="15"/>
        <v>11398</v>
      </c>
      <c r="M36" s="13">
        <f t="shared" si="15"/>
        <v>11562</v>
      </c>
      <c r="N36" s="13">
        <f t="shared" si="15"/>
        <v>11398</v>
      </c>
      <c r="O36" s="13">
        <f t="shared" si="15"/>
        <v>11398</v>
      </c>
      <c r="P36" s="13">
        <f t="shared" si="15"/>
        <v>11562</v>
      </c>
      <c r="Q36" s="13">
        <f t="shared" si="15"/>
        <v>11726</v>
      </c>
      <c r="R36" s="13">
        <f t="shared" si="15"/>
        <v>11562</v>
      </c>
      <c r="S36" s="13">
        <f t="shared" si="15"/>
        <v>12054</v>
      </c>
      <c r="T36" s="13">
        <f t="shared" si="15"/>
        <v>14678</v>
      </c>
      <c r="U36" s="13">
        <f t="shared" si="15"/>
        <v>13940</v>
      </c>
      <c r="V36" s="13">
        <f t="shared" si="15"/>
        <v>15415.999999999998</v>
      </c>
      <c r="W36" s="205">
        <f t="shared" si="15"/>
        <v>18286</v>
      </c>
      <c r="X36" s="205">
        <f t="shared" si="15"/>
        <v>28618</v>
      </c>
      <c r="Y36" s="205">
        <f t="shared" si="15"/>
        <v>30258</v>
      </c>
      <c r="Z36" s="205">
        <f t="shared" si="15"/>
        <v>38458</v>
      </c>
      <c r="AA36" s="205">
        <f t="shared" si="15"/>
        <v>38458</v>
      </c>
      <c r="AB36" s="205">
        <f t="shared" si="15"/>
        <v>34768</v>
      </c>
      <c r="AC36" s="205">
        <f t="shared" si="15"/>
        <v>28618</v>
      </c>
      <c r="AD36" s="205">
        <f t="shared" si="15"/>
        <v>26158</v>
      </c>
      <c r="AE36" s="205">
        <f t="shared" si="15"/>
        <v>21074</v>
      </c>
      <c r="AF36" s="205">
        <f t="shared" si="15"/>
        <v>21894</v>
      </c>
      <c r="AG36" s="205">
        <f t="shared" si="15"/>
        <v>21074</v>
      </c>
      <c r="AH36" s="205">
        <f t="shared" si="15"/>
        <v>21074</v>
      </c>
      <c r="AI36" s="205">
        <f t="shared" si="15"/>
        <v>22714</v>
      </c>
      <c r="AJ36" s="205">
        <f t="shared" si="15"/>
        <v>22714</v>
      </c>
      <c r="AK36" s="205">
        <f t="shared" si="15"/>
        <v>24354</v>
      </c>
      <c r="AL36" s="205">
        <f t="shared" si="15"/>
        <v>24354</v>
      </c>
      <c r="AM36" s="205">
        <f t="shared" si="15"/>
        <v>25174</v>
      </c>
      <c r="AN36" s="205">
        <f t="shared" si="15"/>
        <v>25174</v>
      </c>
      <c r="AO36" s="205">
        <f t="shared" si="15"/>
        <v>25174</v>
      </c>
      <c r="AP36" s="205">
        <f t="shared" si="15"/>
        <v>29438</v>
      </c>
      <c r="AQ36" s="205">
        <f t="shared" si="15"/>
        <v>29438</v>
      </c>
      <c r="AR36" s="205">
        <f t="shared" si="15"/>
        <v>29438</v>
      </c>
      <c r="AS36" s="205">
        <f t="shared" si="15"/>
        <v>25174</v>
      </c>
      <c r="AT36" s="205">
        <f t="shared" si="15"/>
        <v>24354</v>
      </c>
      <c r="AU36" s="205">
        <f t="shared" si="15"/>
        <v>21074</v>
      </c>
      <c r="AV36" s="205">
        <f t="shared" si="15"/>
        <v>22714</v>
      </c>
      <c r="AW36" s="205">
        <f t="shared" si="15"/>
        <v>21894</v>
      </c>
      <c r="AX36" s="13">
        <f t="shared" si="15"/>
        <v>13858</v>
      </c>
      <c r="AY36" s="13">
        <f t="shared" si="15"/>
        <v>14678</v>
      </c>
      <c r="AZ36" s="13">
        <f t="shared" si="15"/>
        <v>13858</v>
      </c>
      <c r="BA36" s="13">
        <f t="shared" si="15"/>
        <v>14678</v>
      </c>
      <c r="BB36" s="13">
        <f t="shared" si="15"/>
        <v>13448</v>
      </c>
      <c r="BC36" s="13">
        <f t="shared" si="15"/>
        <v>14268</v>
      </c>
      <c r="BD36" s="13">
        <f t="shared" si="15"/>
        <v>13448</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 si="16">B16*0.82</f>
        <v>15252</v>
      </c>
      <c r="C38" s="13">
        <f t="shared" ref="C38:BD38" si="17">C16*0.82</f>
        <v>15989.999999999998</v>
      </c>
      <c r="D38" s="13">
        <f t="shared" si="17"/>
        <v>18860</v>
      </c>
      <c r="E38" s="13">
        <f t="shared" si="17"/>
        <v>15989.999999999998</v>
      </c>
      <c r="F38" s="13">
        <f t="shared" si="17"/>
        <v>17630</v>
      </c>
      <c r="G38" s="13">
        <f t="shared" si="17"/>
        <v>18860</v>
      </c>
      <c r="H38" s="13">
        <f t="shared" si="17"/>
        <v>14514</v>
      </c>
      <c r="I38" s="13">
        <f t="shared" si="17"/>
        <v>13284</v>
      </c>
      <c r="J38" s="13">
        <f t="shared" si="17"/>
        <v>12628</v>
      </c>
      <c r="K38" s="13">
        <f t="shared" si="17"/>
        <v>12136</v>
      </c>
      <c r="L38" s="13">
        <f t="shared" si="17"/>
        <v>11972</v>
      </c>
      <c r="M38" s="13">
        <f t="shared" si="17"/>
        <v>12136</v>
      </c>
      <c r="N38" s="13">
        <f t="shared" si="17"/>
        <v>11972</v>
      </c>
      <c r="O38" s="13">
        <f t="shared" si="17"/>
        <v>11972</v>
      </c>
      <c r="P38" s="13">
        <f t="shared" si="17"/>
        <v>12136</v>
      </c>
      <c r="Q38" s="13">
        <f t="shared" si="17"/>
        <v>12300</v>
      </c>
      <c r="R38" s="13">
        <f t="shared" si="17"/>
        <v>12136</v>
      </c>
      <c r="S38" s="13">
        <f t="shared" si="17"/>
        <v>12628</v>
      </c>
      <c r="T38" s="13">
        <f t="shared" si="17"/>
        <v>15252</v>
      </c>
      <c r="U38" s="13">
        <f t="shared" si="17"/>
        <v>14514</v>
      </c>
      <c r="V38" s="13">
        <f t="shared" si="17"/>
        <v>15989.999999999998</v>
      </c>
      <c r="W38" s="205">
        <f t="shared" si="17"/>
        <v>18860</v>
      </c>
      <c r="X38" s="205">
        <f t="shared" si="17"/>
        <v>31159.999999999996</v>
      </c>
      <c r="Y38" s="205">
        <f t="shared" si="17"/>
        <v>32800</v>
      </c>
      <c r="Z38" s="205">
        <f t="shared" si="17"/>
        <v>41000</v>
      </c>
      <c r="AA38" s="205">
        <f t="shared" si="17"/>
        <v>41000</v>
      </c>
      <c r="AB38" s="205">
        <f t="shared" si="17"/>
        <v>37310</v>
      </c>
      <c r="AC38" s="205">
        <f t="shared" si="17"/>
        <v>31159.999999999996</v>
      </c>
      <c r="AD38" s="205">
        <f t="shared" si="17"/>
        <v>28700</v>
      </c>
      <c r="AE38" s="205">
        <f t="shared" si="17"/>
        <v>23780</v>
      </c>
      <c r="AF38" s="205">
        <f t="shared" si="17"/>
        <v>24600</v>
      </c>
      <c r="AG38" s="205">
        <f t="shared" si="17"/>
        <v>23780</v>
      </c>
      <c r="AH38" s="205">
        <f t="shared" si="17"/>
        <v>23780</v>
      </c>
      <c r="AI38" s="205">
        <f t="shared" si="17"/>
        <v>25420</v>
      </c>
      <c r="AJ38" s="205">
        <f t="shared" si="17"/>
        <v>25420</v>
      </c>
      <c r="AK38" s="205">
        <f t="shared" si="17"/>
        <v>27060</v>
      </c>
      <c r="AL38" s="205">
        <f t="shared" si="17"/>
        <v>27060</v>
      </c>
      <c r="AM38" s="205">
        <f t="shared" si="17"/>
        <v>27880</v>
      </c>
      <c r="AN38" s="205">
        <f t="shared" si="17"/>
        <v>27880</v>
      </c>
      <c r="AO38" s="205">
        <f t="shared" si="17"/>
        <v>27880</v>
      </c>
      <c r="AP38" s="205">
        <f t="shared" si="17"/>
        <v>32143.999999999996</v>
      </c>
      <c r="AQ38" s="205">
        <f t="shared" si="17"/>
        <v>32143.999999999996</v>
      </c>
      <c r="AR38" s="205">
        <f t="shared" si="17"/>
        <v>32143.999999999996</v>
      </c>
      <c r="AS38" s="205">
        <f t="shared" si="17"/>
        <v>27880</v>
      </c>
      <c r="AT38" s="205">
        <f t="shared" si="17"/>
        <v>27060</v>
      </c>
      <c r="AU38" s="205">
        <f t="shared" si="17"/>
        <v>23780</v>
      </c>
      <c r="AV38" s="205">
        <f t="shared" si="17"/>
        <v>25420</v>
      </c>
      <c r="AW38" s="205">
        <f t="shared" si="17"/>
        <v>24600</v>
      </c>
      <c r="AX38" s="13">
        <f t="shared" si="17"/>
        <v>14924</v>
      </c>
      <c r="AY38" s="13">
        <f t="shared" si="17"/>
        <v>15743.999999999998</v>
      </c>
      <c r="AZ38" s="13">
        <f t="shared" si="17"/>
        <v>14924</v>
      </c>
      <c r="BA38" s="13">
        <f t="shared" si="17"/>
        <v>15743.999999999998</v>
      </c>
      <c r="BB38" s="13">
        <f t="shared" si="17"/>
        <v>14514</v>
      </c>
      <c r="BC38" s="13">
        <f t="shared" si="17"/>
        <v>15333.999999999998</v>
      </c>
      <c r="BD38" s="13">
        <f t="shared" si="17"/>
        <v>14514</v>
      </c>
    </row>
    <row r="39" spans="1:56" s="10" customFormat="1" ht="12" customHeight="1" x14ac:dyDescent="0.2">
      <c r="A39" s="278">
        <v>2</v>
      </c>
      <c r="B39" s="13">
        <f t="shared" ref="B39" si="18">B17*0.82</f>
        <v>16317.999999999998</v>
      </c>
      <c r="C39" s="13">
        <f t="shared" ref="C39:BD39" si="19">C17*0.82</f>
        <v>17056</v>
      </c>
      <c r="D39" s="13">
        <f t="shared" si="19"/>
        <v>19926</v>
      </c>
      <c r="E39" s="13">
        <f t="shared" si="19"/>
        <v>17056</v>
      </c>
      <c r="F39" s="13">
        <f t="shared" si="19"/>
        <v>18696</v>
      </c>
      <c r="G39" s="13">
        <f t="shared" si="19"/>
        <v>19926</v>
      </c>
      <c r="H39" s="13">
        <f t="shared" si="19"/>
        <v>15579.999999999998</v>
      </c>
      <c r="I39" s="13">
        <f t="shared" si="19"/>
        <v>14350</v>
      </c>
      <c r="J39" s="13">
        <f t="shared" si="19"/>
        <v>13694</v>
      </c>
      <c r="K39" s="13">
        <f t="shared" si="19"/>
        <v>13202</v>
      </c>
      <c r="L39" s="13">
        <f t="shared" si="19"/>
        <v>13038</v>
      </c>
      <c r="M39" s="13">
        <f t="shared" si="19"/>
        <v>13202</v>
      </c>
      <c r="N39" s="13">
        <f t="shared" si="19"/>
        <v>13038</v>
      </c>
      <c r="O39" s="13">
        <f t="shared" si="19"/>
        <v>13038</v>
      </c>
      <c r="P39" s="13">
        <f t="shared" si="19"/>
        <v>13202</v>
      </c>
      <c r="Q39" s="13">
        <f t="shared" si="19"/>
        <v>13366</v>
      </c>
      <c r="R39" s="13">
        <f t="shared" si="19"/>
        <v>13202</v>
      </c>
      <c r="S39" s="13">
        <f t="shared" si="19"/>
        <v>13694</v>
      </c>
      <c r="T39" s="13">
        <f t="shared" si="19"/>
        <v>16317.999999999998</v>
      </c>
      <c r="U39" s="13">
        <f t="shared" si="19"/>
        <v>15579.999999999998</v>
      </c>
      <c r="V39" s="13">
        <f t="shared" si="19"/>
        <v>17056</v>
      </c>
      <c r="W39" s="205">
        <f t="shared" si="19"/>
        <v>19926</v>
      </c>
      <c r="X39" s="205">
        <f t="shared" si="19"/>
        <v>32717.999999999996</v>
      </c>
      <c r="Y39" s="205">
        <f t="shared" si="19"/>
        <v>34358</v>
      </c>
      <c r="Z39" s="205">
        <f t="shared" si="19"/>
        <v>42558</v>
      </c>
      <c r="AA39" s="205">
        <f t="shared" si="19"/>
        <v>42558</v>
      </c>
      <c r="AB39" s="205">
        <f t="shared" si="19"/>
        <v>38868</v>
      </c>
      <c r="AC39" s="205">
        <f t="shared" si="19"/>
        <v>32717.999999999996</v>
      </c>
      <c r="AD39" s="205">
        <f t="shared" si="19"/>
        <v>30258</v>
      </c>
      <c r="AE39" s="205">
        <f t="shared" si="19"/>
        <v>25174</v>
      </c>
      <c r="AF39" s="205">
        <f t="shared" si="19"/>
        <v>25994</v>
      </c>
      <c r="AG39" s="205">
        <f t="shared" si="19"/>
        <v>25174</v>
      </c>
      <c r="AH39" s="205">
        <f t="shared" si="19"/>
        <v>25174</v>
      </c>
      <c r="AI39" s="205">
        <f t="shared" si="19"/>
        <v>26814</v>
      </c>
      <c r="AJ39" s="205">
        <f t="shared" si="19"/>
        <v>26814</v>
      </c>
      <c r="AK39" s="205">
        <f t="shared" si="19"/>
        <v>28454</v>
      </c>
      <c r="AL39" s="205">
        <f t="shared" si="19"/>
        <v>28454</v>
      </c>
      <c r="AM39" s="205">
        <f t="shared" si="19"/>
        <v>29274</v>
      </c>
      <c r="AN39" s="205">
        <f t="shared" si="19"/>
        <v>29274</v>
      </c>
      <c r="AO39" s="205">
        <f t="shared" si="19"/>
        <v>29274</v>
      </c>
      <c r="AP39" s="205">
        <f t="shared" si="19"/>
        <v>33538</v>
      </c>
      <c r="AQ39" s="205">
        <f t="shared" si="19"/>
        <v>33538</v>
      </c>
      <c r="AR39" s="205">
        <f t="shared" si="19"/>
        <v>33538</v>
      </c>
      <c r="AS39" s="205">
        <f t="shared" si="19"/>
        <v>29274</v>
      </c>
      <c r="AT39" s="205">
        <f t="shared" si="19"/>
        <v>28454</v>
      </c>
      <c r="AU39" s="205">
        <f t="shared" si="19"/>
        <v>25174</v>
      </c>
      <c r="AV39" s="205">
        <f t="shared" si="19"/>
        <v>26814</v>
      </c>
      <c r="AW39" s="205">
        <f t="shared" si="19"/>
        <v>25994</v>
      </c>
      <c r="AX39" s="13">
        <f t="shared" si="19"/>
        <v>16317.999999999998</v>
      </c>
      <c r="AY39" s="13">
        <f t="shared" si="19"/>
        <v>17138</v>
      </c>
      <c r="AZ39" s="13">
        <f t="shared" si="19"/>
        <v>16317.999999999998</v>
      </c>
      <c r="BA39" s="13">
        <f t="shared" si="19"/>
        <v>17138</v>
      </c>
      <c r="BB39" s="13">
        <f t="shared" si="19"/>
        <v>15907.999999999998</v>
      </c>
      <c r="BC39" s="13">
        <f t="shared" si="19"/>
        <v>16728</v>
      </c>
      <c r="BD39" s="13">
        <f t="shared" si="19"/>
        <v>15907.999999999998</v>
      </c>
    </row>
    <row r="40" spans="1:56" s="10" customFormat="1" ht="12" customHeight="1" x14ac:dyDescent="0.2">
      <c r="A40" s="279" t="s">
        <v>377</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 si="20">B19*0.82</f>
        <v>20582</v>
      </c>
      <c r="C41" s="13">
        <f t="shared" ref="C41:BD41" si="21">C19*0.82</f>
        <v>21320</v>
      </c>
      <c r="D41" s="13">
        <f t="shared" si="21"/>
        <v>24190</v>
      </c>
      <c r="E41" s="13">
        <f t="shared" si="21"/>
        <v>21320</v>
      </c>
      <c r="F41" s="13">
        <f t="shared" si="21"/>
        <v>22960</v>
      </c>
      <c r="G41" s="13">
        <f t="shared" si="21"/>
        <v>24190</v>
      </c>
      <c r="H41" s="13">
        <f t="shared" si="21"/>
        <v>19844</v>
      </c>
      <c r="I41" s="13">
        <f t="shared" si="21"/>
        <v>18614</v>
      </c>
      <c r="J41" s="13">
        <f t="shared" si="21"/>
        <v>17958</v>
      </c>
      <c r="K41" s="13">
        <f t="shared" si="21"/>
        <v>17466</v>
      </c>
      <c r="L41" s="13">
        <f t="shared" si="21"/>
        <v>17302</v>
      </c>
      <c r="M41" s="13">
        <f t="shared" si="21"/>
        <v>17466</v>
      </c>
      <c r="N41" s="13">
        <f t="shared" si="21"/>
        <v>17302</v>
      </c>
      <c r="O41" s="13">
        <f t="shared" si="21"/>
        <v>17302</v>
      </c>
      <c r="P41" s="13">
        <f t="shared" si="21"/>
        <v>17466</v>
      </c>
      <c r="Q41" s="13">
        <f t="shared" si="21"/>
        <v>17630</v>
      </c>
      <c r="R41" s="13">
        <f t="shared" si="21"/>
        <v>17466</v>
      </c>
      <c r="S41" s="13">
        <f t="shared" si="21"/>
        <v>17958</v>
      </c>
      <c r="T41" s="13">
        <f t="shared" si="21"/>
        <v>20582</v>
      </c>
      <c r="U41" s="13">
        <f t="shared" si="21"/>
        <v>19844</v>
      </c>
      <c r="V41" s="13">
        <f t="shared" si="21"/>
        <v>21320</v>
      </c>
      <c r="W41" s="205">
        <f t="shared" si="21"/>
        <v>24190</v>
      </c>
      <c r="X41" s="205">
        <f t="shared" si="21"/>
        <v>33620</v>
      </c>
      <c r="Y41" s="205">
        <f t="shared" si="21"/>
        <v>35260</v>
      </c>
      <c r="Z41" s="205">
        <f t="shared" si="21"/>
        <v>43460</v>
      </c>
      <c r="AA41" s="205">
        <f t="shared" si="21"/>
        <v>43460</v>
      </c>
      <c r="AB41" s="205">
        <f t="shared" si="21"/>
        <v>39770</v>
      </c>
      <c r="AC41" s="205">
        <f t="shared" si="21"/>
        <v>33620</v>
      </c>
      <c r="AD41" s="205">
        <f t="shared" si="21"/>
        <v>31159.999999999996</v>
      </c>
      <c r="AE41" s="205">
        <f t="shared" si="21"/>
        <v>26240</v>
      </c>
      <c r="AF41" s="205">
        <f t="shared" si="21"/>
        <v>27060</v>
      </c>
      <c r="AG41" s="205">
        <f t="shared" si="21"/>
        <v>26240</v>
      </c>
      <c r="AH41" s="205">
        <f t="shared" si="21"/>
        <v>26240</v>
      </c>
      <c r="AI41" s="205">
        <f t="shared" si="21"/>
        <v>27880</v>
      </c>
      <c r="AJ41" s="205">
        <f t="shared" si="21"/>
        <v>27880</v>
      </c>
      <c r="AK41" s="205">
        <f t="shared" si="21"/>
        <v>29520</v>
      </c>
      <c r="AL41" s="205">
        <f t="shared" si="21"/>
        <v>29520</v>
      </c>
      <c r="AM41" s="205">
        <f t="shared" si="21"/>
        <v>30340</v>
      </c>
      <c r="AN41" s="205">
        <f t="shared" si="21"/>
        <v>30340</v>
      </c>
      <c r="AO41" s="205">
        <f t="shared" si="21"/>
        <v>30340</v>
      </c>
      <c r="AP41" s="205">
        <f t="shared" si="21"/>
        <v>34604</v>
      </c>
      <c r="AQ41" s="205">
        <f t="shared" si="21"/>
        <v>34604</v>
      </c>
      <c r="AR41" s="205">
        <f t="shared" si="21"/>
        <v>34604</v>
      </c>
      <c r="AS41" s="205">
        <f t="shared" si="21"/>
        <v>30340</v>
      </c>
      <c r="AT41" s="205">
        <f t="shared" si="21"/>
        <v>29520</v>
      </c>
      <c r="AU41" s="205">
        <f t="shared" si="21"/>
        <v>26240</v>
      </c>
      <c r="AV41" s="205">
        <f t="shared" si="21"/>
        <v>27880</v>
      </c>
      <c r="AW41" s="205">
        <f t="shared" si="21"/>
        <v>27060</v>
      </c>
      <c r="AX41" s="13">
        <f t="shared" si="21"/>
        <v>20254</v>
      </c>
      <c r="AY41" s="13">
        <f t="shared" si="21"/>
        <v>21074</v>
      </c>
      <c r="AZ41" s="13">
        <f t="shared" si="21"/>
        <v>20254</v>
      </c>
      <c r="BA41" s="13">
        <f t="shared" si="21"/>
        <v>21074</v>
      </c>
      <c r="BB41" s="13">
        <f t="shared" si="21"/>
        <v>19844</v>
      </c>
      <c r="BC41" s="13">
        <f t="shared" si="21"/>
        <v>20664</v>
      </c>
      <c r="BD41" s="13">
        <f t="shared" si="21"/>
        <v>19844</v>
      </c>
    </row>
    <row r="42" spans="1:56" s="10" customFormat="1" ht="12" customHeight="1" x14ac:dyDescent="0.2">
      <c r="A42" s="281">
        <v>2</v>
      </c>
      <c r="B42" s="13">
        <f t="shared" ref="B42" si="22">B20*0.82</f>
        <v>21648</v>
      </c>
      <c r="C42" s="13">
        <f t="shared" ref="C42:BD42" si="23">C20*0.82</f>
        <v>22386</v>
      </c>
      <c r="D42" s="13">
        <f t="shared" si="23"/>
        <v>25256</v>
      </c>
      <c r="E42" s="13">
        <f t="shared" si="23"/>
        <v>22386</v>
      </c>
      <c r="F42" s="13">
        <f t="shared" si="23"/>
        <v>24026</v>
      </c>
      <c r="G42" s="13">
        <f t="shared" si="23"/>
        <v>25256</v>
      </c>
      <c r="H42" s="13">
        <f t="shared" si="23"/>
        <v>20910</v>
      </c>
      <c r="I42" s="13">
        <f t="shared" si="23"/>
        <v>19680</v>
      </c>
      <c r="J42" s="13">
        <f t="shared" si="23"/>
        <v>19024</v>
      </c>
      <c r="K42" s="13">
        <f t="shared" si="23"/>
        <v>18532</v>
      </c>
      <c r="L42" s="13">
        <f t="shared" si="23"/>
        <v>18368</v>
      </c>
      <c r="M42" s="13">
        <f t="shared" si="23"/>
        <v>18532</v>
      </c>
      <c r="N42" s="13">
        <f t="shared" si="23"/>
        <v>18368</v>
      </c>
      <c r="O42" s="13">
        <f t="shared" si="23"/>
        <v>18368</v>
      </c>
      <c r="P42" s="13">
        <f t="shared" si="23"/>
        <v>18532</v>
      </c>
      <c r="Q42" s="13">
        <f t="shared" si="23"/>
        <v>18696</v>
      </c>
      <c r="R42" s="13">
        <f t="shared" si="23"/>
        <v>18532</v>
      </c>
      <c r="S42" s="13">
        <f t="shared" si="23"/>
        <v>19024</v>
      </c>
      <c r="T42" s="13">
        <f t="shared" si="23"/>
        <v>21648</v>
      </c>
      <c r="U42" s="13">
        <f t="shared" si="23"/>
        <v>20910</v>
      </c>
      <c r="V42" s="13">
        <f t="shared" si="23"/>
        <v>22386</v>
      </c>
      <c r="W42" s="205">
        <f t="shared" si="23"/>
        <v>25256</v>
      </c>
      <c r="X42" s="205">
        <f t="shared" si="23"/>
        <v>35178</v>
      </c>
      <c r="Y42" s="205">
        <f t="shared" si="23"/>
        <v>36818</v>
      </c>
      <c r="Z42" s="205">
        <f t="shared" si="23"/>
        <v>45018</v>
      </c>
      <c r="AA42" s="205">
        <f t="shared" si="23"/>
        <v>45018</v>
      </c>
      <c r="AB42" s="205">
        <f t="shared" si="23"/>
        <v>41328</v>
      </c>
      <c r="AC42" s="205">
        <f t="shared" si="23"/>
        <v>35178</v>
      </c>
      <c r="AD42" s="205">
        <f t="shared" si="23"/>
        <v>32717.999999999996</v>
      </c>
      <c r="AE42" s="205">
        <f t="shared" si="23"/>
        <v>27634</v>
      </c>
      <c r="AF42" s="205">
        <f t="shared" si="23"/>
        <v>28454</v>
      </c>
      <c r="AG42" s="205">
        <f t="shared" si="23"/>
        <v>27634</v>
      </c>
      <c r="AH42" s="205">
        <f t="shared" si="23"/>
        <v>27634</v>
      </c>
      <c r="AI42" s="205">
        <f t="shared" si="23"/>
        <v>29274</v>
      </c>
      <c r="AJ42" s="205">
        <f t="shared" si="23"/>
        <v>29274</v>
      </c>
      <c r="AK42" s="205">
        <f t="shared" si="23"/>
        <v>30913.999999999996</v>
      </c>
      <c r="AL42" s="205">
        <f t="shared" si="23"/>
        <v>30913.999999999996</v>
      </c>
      <c r="AM42" s="205">
        <f t="shared" si="23"/>
        <v>31733.999999999996</v>
      </c>
      <c r="AN42" s="205">
        <f t="shared" si="23"/>
        <v>31733.999999999996</v>
      </c>
      <c r="AO42" s="205">
        <f t="shared" si="23"/>
        <v>31733.999999999996</v>
      </c>
      <c r="AP42" s="205">
        <f t="shared" si="23"/>
        <v>35998</v>
      </c>
      <c r="AQ42" s="205">
        <f t="shared" si="23"/>
        <v>35998</v>
      </c>
      <c r="AR42" s="205">
        <f t="shared" si="23"/>
        <v>35998</v>
      </c>
      <c r="AS42" s="205">
        <f t="shared" si="23"/>
        <v>31733.999999999996</v>
      </c>
      <c r="AT42" s="205">
        <f t="shared" si="23"/>
        <v>30913.999999999996</v>
      </c>
      <c r="AU42" s="205">
        <f t="shared" si="23"/>
        <v>27634</v>
      </c>
      <c r="AV42" s="205">
        <f t="shared" si="23"/>
        <v>29274</v>
      </c>
      <c r="AW42" s="205">
        <f t="shared" si="23"/>
        <v>28454</v>
      </c>
      <c r="AX42" s="13">
        <f t="shared" si="23"/>
        <v>21648</v>
      </c>
      <c r="AY42" s="13">
        <f t="shared" si="23"/>
        <v>22468</v>
      </c>
      <c r="AZ42" s="13">
        <f t="shared" si="23"/>
        <v>21648</v>
      </c>
      <c r="BA42" s="13">
        <f t="shared" si="23"/>
        <v>22468</v>
      </c>
      <c r="BB42" s="13">
        <f t="shared" si="23"/>
        <v>21238</v>
      </c>
      <c r="BC42" s="13">
        <f t="shared" si="23"/>
        <v>22058</v>
      </c>
      <c r="BD42" s="13">
        <f t="shared" si="23"/>
        <v>21238</v>
      </c>
    </row>
    <row r="43" spans="1:56" s="10" customFormat="1" ht="12" customHeight="1" x14ac:dyDescent="0.2">
      <c r="A43" s="278">
        <v>3</v>
      </c>
      <c r="B43" s="13">
        <f t="shared" ref="B43" si="24">B21*0.82</f>
        <v>22714</v>
      </c>
      <c r="C43" s="13">
        <f t="shared" ref="C43:BD43" si="25">C21*0.82</f>
        <v>23452</v>
      </c>
      <c r="D43" s="13">
        <f t="shared" si="25"/>
        <v>26322</v>
      </c>
      <c r="E43" s="13">
        <f t="shared" si="25"/>
        <v>23452</v>
      </c>
      <c r="F43" s="13">
        <f t="shared" si="25"/>
        <v>25092</v>
      </c>
      <c r="G43" s="13">
        <f t="shared" si="25"/>
        <v>26322</v>
      </c>
      <c r="H43" s="13">
        <f t="shared" si="25"/>
        <v>21976</v>
      </c>
      <c r="I43" s="13">
        <f t="shared" si="25"/>
        <v>20746</v>
      </c>
      <c r="J43" s="13">
        <f t="shared" si="25"/>
        <v>20090</v>
      </c>
      <c r="K43" s="13">
        <f t="shared" si="25"/>
        <v>19598</v>
      </c>
      <c r="L43" s="13">
        <f t="shared" si="25"/>
        <v>19434</v>
      </c>
      <c r="M43" s="13">
        <f t="shared" si="25"/>
        <v>19598</v>
      </c>
      <c r="N43" s="13">
        <f t="shared" si="25"/>
        <v>19434</v>
      </c>
      <c r="O43" s="13">
        <f t="shared" si="25"/>
        <v>19434</v>
      </c>
      <c r="P43" s="13">
        <f t="shared" si="25"/>
        <v>19598</v>
      </c>
      <c r="Q43" s="13">
        <f t="shared" si="25"/>
        <v>19762</v>
      </c>
      <c r="R43" s="13">
        <f t="shared" si="25"/>
        <v>19598</v>
      </c>
      <c r="S43" s="13">
        <f t="shared" si="25"/>
        <v>20090</v>
      </c>
      <c r="T43" s="13">
        <f t="shared" si="25"/>
        <v>22714</v>
      </c>
      <c r="U43" s="13">
        <f t="shared" si="25"/>
        <v>21976</v>
      </c>
      <c r="V43" s="13">
        <f t="shared" si="25"/>
        <v>23452</v>
      </c>
      <c r="W43" s="205">
        <f t="shared" si="25"/>
        <v>26322</v>
      </c>
      <c r="X43" s="205">
        <f t="shared" si="25"/>
        <v>36736</v>
      </c>
      <c r="Y43" s="205">
        <f t="shared" si="25"/>
        <v>38376</v>
      </c>
      <c r="Z43" s="205">
        <f t="shared" si="25"/>
        <v>46576</v>
      </c>
      <c r="AA43" s="205">
        <f t="shared" si="25"/>
        <v>46576</v>
      </c>
      <c r="AB43" s="205">
        <f t="shared" si="25"/>
        <v>42886</v>
      </c>
      <c r="AC43" s="205">
        <f t="shared" si="25"/>
        <v>36736</v>
      </c>
      <c r="AD43" s="205">
        <f t="shared" si="25"/>
        <v>34276</v>
      </c>
      <c r="AE43" s="205">
        <f t="shared" si="25"/>
        <v>29028</v>
      </c>
      <c r="AF43" s="205">
        <f t="shared" si="25"/>
        <v>29848</v>
      </c>
      <c r="AG43" s="205">
        <f t="shared" si="25"/>
        <v>29028</v>
      </c>
      <c r="AH43" s="205">
        <f t="shared" si="25"/>
        <v>29028</v>
      </c>
      <c r="AI43" s="205">
        <f t="shared" si="25"/>
        <v>30667.999999999996</v>
      </c>
      <c r="AJ43" s="205">
        <f t="shared" si="25"/>
        <v>30667.999999999996</v>
      </c>
      <c r="AK43" s="205">
        <f t="shared" si="25"/>
        <v>32307.999999999996</v>
      </c>
      <c r="AL43" s="205">
        <f t="shared" si="25"/>
        <v>32307.999999999996</v>
      </c>
      <c r="AM43" s="205">
        <f t="shared" si="25"/>
        <v>33128</v>
      </c>
      <c r="AN43" s="205">
        <f t="shared" si="25"/>
        <v>33128</v>
      </c>
      <c r="AO43" s="205">
        <f t="shared" si="25"/>
        <v>33128</v>
      </c>
      <c r="AP43" s="205">
        <f t="shared" si="25"/>
        <v>37392</v>
      </c>
      <c r="AQ43" s="205">
        <f t="shared" si="25"/>
        <v>37392</v>
      </c>
      <c r="AR43" s="205">
        <f t="shared" si="25"/>
        <v>37392</v>
      </c>
      <c r="AS43" s="205">
        <f t="shared" si="25"/>
        <v>33128</v>
      </c>
      <c r="AT43" s="205">
        <f t="shared" si="25"/>
        <v>32307.999999999996</v>
      </c>
      <c r="AU43" s="205">
        <f t="shared" si="25"/>
        <v>29028</v>
      </c>
      <c r="AV43" s="205">
        <f t="shared" si="25"/>
        <v>30667.999999999996</v>
      </c>
      <c r="AW43" s="205">
        <f t="shared" si="25"/>
        <v>29848</v>
      </c>
      <c r="AX43" s="13">
        <f t="shared" si="25"/>
        <v>23042</v>
      </c>
      <c r="AY43" s="13">
        <f t="shared" si="25"/>
        <v>23862</v>
      </c>
      <c r="AZ43" s="13">
        <f t="shared" si="25"/>
        <v>23042</v>
      </c>
      <c r="BA43" s="13">
        <f t="shared" si="25"/>
        <v>23862</v>
      </c>
      <c r="BB43" s="13">
        <f t="shared" si="25"/>
        <v>22632</v>
      </c>
      <c r="BC43" s="13">
        <f t="shared" si="25"/>
        <v>23452</v>
      </c>
      <c r="BD43" s="13">
        <f t="shared" si="25"/>
        <v>22632</v>
      </c>
    </row>
    <row r="44" spans="1:56" s="10" customFormat="1" ht="12" customHeight="1" x14ac:dyDescent="0.2">
      <c r="A44" s="278">
        <v>4</v>
      </c>
      <c r="B44" s="13">
        <f t="shared" ref="B44" si="26">B22*0.82</f>
        <v>23780</v>
      </c>
      <c r="C44" s="13">
        <f t="shared" ref="C44:BD44" si="27">C22*0.82</f>
        <v>24518</v>
      </c>
      <c r="D44" s="13">
        <f t="shared" si="27"/>
        <v>27388</v>
      </c>
      <c r="E44" s="13">
        <f t="shared" si="27"/>
        <v>24518</v>
      </c>
      <c r="F44" s="13">
        <f t="shared" si="27"/>
        <v>26158</v>
      </c>
      <c r="G44" s="13">
        <f t="shared" si="27"/>
        <v>27388</v>
      </c>
      <c r="H44" s="13">
        <f t="shared" si="27"/>
        <v>23042</v>
      </c>
      <c r="I44" s="13">
        <f t="shared" si="27"/>
        <v>21812</v>
      </c>
      <c r="J44" s="13">
        <f t="shared" si="27"/>
        <v>21156</v>
      </c>
      <c r="K44" s="13">
        <f t="shared" si="27"/>
        <v>20664</v>
      </c>
      <c r="L44" s="13">
        <f t="shared" si="27"/>
        <v>20500</v>
      </c>
      <c r="M44" s="13">
        <f t="shared" si="27"/>
        <v>20664</v>
      </c>
      <c r="N44" s="13">
        <f t="shared" si="27"/>
        <v>20500</v>
      </c>
      <c r="O44" s="13">
        <f t="shared" si="27"/>
        <v>20500</v>
      </c>
      <c r="P44" s="13">
        <f t="shared" si="27"/>
        <v>20664</v>
      </c>
      <c r="Q44" s="13">
        <f t="shared" si="27"/>
        <v>20828</v>
      </c>
      <c r="R44" s="13">
        <f t="shared" si="27"/>
        <v>20664</v>
      </c>
      <c r="S44" s="13">
        <f t="shared" si="27"/>
        <v>21156</v>
      </c>
      <c r="T44" s="13">
        <f t="shared" si="27"/>
        <v>23780</v>
      </c>
      <c r="U44" s="13">
        <f t="shared" si="27"/>
        <v>23042</v>
      </c>
      <c r="V44" s="13">
        <f t="shared" si="27"/>
        <v>24518</v>
      </c>
      <c r="W44" s="205">
        <f t="shared" si="27"/>
        <v>27388</v>
      </c>
      <c r="X44" s="205">
        <f t="shared" si="27"/>
        <v>38294</v>
      </c>
      <c r="Y44" s="205">
        <f t="shared" si="27"/>
        <v>39934</v>
      </c>
      <c r="Z44" s="205">
        <f t="shared" si="27"/>
        <v>48134</v>
      </c>
      <c r="AA44" s="205">
        <f t="shared" si="27"/>
        <v>48134</v>
      </c>
      <c r="AB44" s="205">
        <f t="shared" si="27"/>
        <v>44444</v>
      </c>
      <c r="AC44" s="205">
        <f t="shared" si="27"/>
        <v>38294</v>
      </c>
      <c r="AD44" s="205">
        <f t="shared" si="27"/>
        <v>35834</v>
      </c>
      <c r="AE44" s="205">
        <f t="shared" si="27"/>
        <v>30422</v>
      </c>
      <c r="AF44" s="205">
        <f t="shared" si="27"/>
        <v>31241.999999999996</v>
      </c>
      <c r="AG44" s="205">
        <f t="shared" si="27"/>
        <v>30422</v>
      </c>
      <c r="AH44" s="205">
        <f t="shared" si="27"/>
        <v>30422</v>
      </c>
      <c r="AI44" s="205">
        <f t="shared" si="27"/>
        <v>32061.999999999996</v>
      </c>
      <c r="AJ44" s="205">
        <f t="shared" si="27"/>
        <v>32061.999999999996</v>
      </c>
      <c r="AK44" s="205">
        <f t="shared" si="27"/>
        <v>33702</v>
      </c>
      <c r="AL44" s="205">
        <f t="shared" si="27"/>
        <v>33702</v>
      </c>
      <c r="AM44" s="205">
        <f t="shared" si="27"/>
        <v>34522</v>
      </c>
      <c r="AN44" s="205">
        <f t="shared" si="27"/>
        <v>34522</v>
      </c>
      <c r="AO44" s="205">
        <f t="shared" si="27"/>
        <v>34522</v>
      </c>
      <c r="AP44" s="205">
        <f t="shared" si="27"/>
        <v>38786</v>
      </c>
      <c r="AQ44" s="205">
        <f t="shared" si="27"/>
        <v>38786</v>
      </c>
      <c r="AR44" s="205">
        <f t="shared" si="27"/>
        <v>38786</v>
      </c>
      <c r="AS44" s="205">
        <f t="shared" si="27"/>
        <v>34522</v>
      </c>
      <c r="AT44" s="205">
        <f t="shared" si="27"/>
        <v>33702</v>
      </c>
      <c r="AU44" s="205">
        <f t="shared" si="27"/>
        <v>30422</v>
      </c>
      <c r="AV44" s="205">
        <f t="shared" si="27"/>
        <v>32061.999999999996</v>
      </c>
      <c r="AW44" s="205">
        <f t="shared" si="27"/>
        <v>31241.999999999996</v>
      </c>
      <c r="AX44" s="13">
        <f t="shared" si="27"/>
        <v>24436</v>
      </c>
      <c r="AY44" s="13">
        <f t="shared" si="27"/>
        <v>25256</v>
      </c>
      <c r="AZ44" s="13">
        <f t="shared" si="27"/>
        <v>24436</v>
      </c>
      <c r="BA44" s="13">
        <f t="shared" si="27"/>
        <v>25256</v>
      </c>
      <c r="BB44" s="13">
        <f t="shared" si="27"/>
        <v>24026</v>
      </c>
      <c r="BC44" s="13">
        <f t="shared" si="27"/>
        <v>24846</v>
      </c>
      <c r="BD44" s="13">
        <f t="shared" si="27"/>
        <v>24026</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8" t="s">
        <v>72</v>
      </c>
    </row>
    <row r="57" spans="1:1" s="54" customFormat="1" ht="156.75" thickBot="1" x14ac:dyDescent="0.25">
      <c r="A57" s="275" t="s">
        <v>423</v>
      </c>
    </row>
    <row r="58" spans="1:1" ht="15.75" thickBot="1" x14ac:dyDescent="0.3"/>
    <row r="59" spans="1:1" s="272" customFormat="1" ht="12.75" thickBot="1" x14ac:dyDescent="0.25">
      <c r="A59" s="217" t="s">
        <v>261</v>
      </c>
    </row>
    <row r="60" spans="1:1" s="272" customFormat="1" ht="12.75" thickBot="1" x14ac:dyDescent="0.25">
      <c r="A60" s="256" t="s">
        <v>424</v>
      </c>
    </row>
    <row r="61" spans="1:1" s="272" customFormat="1" ht="12" x14ac:dyDescent="0.2">
      <c r="A61" s="257" t="s">
        <v>425</v>
      </c>
    </row>
  </sheetData>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307</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5" t="s">
        <v>326</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33" t="s">
        <v>285</v>
      </c>
    </row>
    <row r="19" spans="1:1" x14ac:dyDescent="0.25">
      <c r="A19" s="231" t="s">
        <v>73</v>
      </c>
    </row>
    <row r="20" spans="1:1" ht="25.5" thickBot="1" x14ac:dyDescent="0.3">
      <c r="A20" s="232" t="s">
        <v>292</v>
      </c>
    </row>
    <row r="21" spans="1:1" ht="15.75" thickBot="1" x14ac:dyDescent="0.3">
      <c r="A21" s="15"/>
    </row>
    <row r="22" spans="1:1" x14ac:dyDescent="0.25">
      <c r="A22" s="105" t="s">
        <v>72</v>
      </c>
    </row>
    <row r="23" spans="1:1" ht="108.75" thickBot="1" x14ac:dyDescent="0.3">
      <c r="A23" s="230" t="s">
        <v>223</v>
      </c>
    </row>
  </sheetData>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workbookViewId="0">
      <selection activeCell="G41" sqref="G41"/>
    </sheetView>
  </sheetViews>
  <sheetFormatPr defaultColWidth="9.140625" defaultRowHeight="15" x14ac:dyDescent="0.25"/>
  <cols>
    <col min="1" max="1" width="68.85546875" style="2" bestFit="1" customWidth="1"/>
    <col min="2" max="16384" width="9.140625" style="1"/>
  </cols>
  <sheetData>
    <row r="1" spans="1:5" s="2" customFormat="1" ht="12.75" x14ac:dyDescent="0.2">
      <c r="A1" s="9" t="s">
        <v>301</v>
      </c>
    </row>
    <row r="2" spans="1:5" s="2" customFormat="1" ht="12.75" x14ac:dyDescent="0.2">
      <c r="A2" s="210" t="s">
        <v>414</v>
      </c>
    </row>
    <row r="3" spans="1:5" s="8" customFormat="1" x14ac:dyDescent="0.25">
      <c r="A3" s="259"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row>
    <row r="4" spans="1:5" s="8" customFormat="1" x14ac:dyDescent="0.25">
      <c r="A4" s="259"/>
      <c r="B4" s="113" t="e">
        <f>'C завтраками| Bed and breakfast'!#REF!</f>
        <v>#REF!</v>
      </c>
      <c r="C4" s="113" t="e">
        <f>'C завтраками| Bed and breakfast'!#REF!</f>
        <v>#REF!</v>
      </c>
      <c r="D4" s="113" t="e">
        <f>'C завтраками| Bed and breakfast'!#REF!</f>
        <v>#REF!</v>
      </c>
      <c r="E4" s="113" t="e">
        <f>'C завтраками| Bed and breakfast'!#REF!</f>
        <v>#REF!</v>
      </c>
    </row>
    <row r="5" spans="1:5" s="15" customFormat="1" ht="12" customHeight="1" x14ac:dyDescent="0.2">
      <c r="A5" s="13" t="s">
        <v>220</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307</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326</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327</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9" t="s">
        <v>377</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2" customHeight="1" x14ac:dyDescent="0.2">
      <c r="A22" s="43"/>
      <c r="B22" s="260"/>
      <c r="C22" s="260"/>
      <c r="D22" s="260"/>
      <c r="E22" s="260"/>
    </row>
    <row r="23" spans="1:5" s="16" customFormat="1" ht="12" customHeight="1" x14ac:dyDescent="0.2">
      <c r="A23" s="43"/>
      <c r="B23" s="260"/>
      <c r="C23" s="260"/>
      <c r="D23" s="260"/>
      <c r="E23" s="260"/>
    </row>
    <row r="24" spans="1:5" s="16" customFormat="1" ht="12" customHeight="1" x14ac:dyDescent="0.2">
      <c r="A24" s="153" t="s">
        <v>169</v>
      </c>
      <c r="B24" s="113" t="e">
        <f t="shared" ref="B24" si="0">B3</f>
        <v>#REF!</v>
      </c>
      <c r="C24" s="113" t="e">
        <f t="shared" ref="C24:E24" si="1">C3</f>
        <v>#REF!</v>
      </c>
      <c r="D24" s="113" t="e">
        <f t="shared" si="1"/>
        <v>#REF!</v>
      </c>
      <c r="E24" s="113" t="e">
        <f t="shared" si="1"/>
        <v>#REF!</v>
      </c>
    </row>
    <row r="25" spans="1:5" s="16" customFormat="1" ht="12" customHeight="1" x14ac:dyDescent="0.2">
      <c r="A25" s="271" t="s">
        <v>200</v>
      </c>
      <c r="B25" s="113" t="e">
        <f t="shared" ref="B25" si="2">B4</f>
        <v>#REF!</v>
      </c>
      <c r="C25" s="113" t="e">
        <f t="shared" ref="C25:E25" si="3">C4</f>
        <v>#REF!</v>
      </c>
      <c r="D25" s="113" t="e">
        <f t="shared" si="3"/>
        <v>#REF!</v>
      </c>
      <c r="E25" s="113" t="e">
        <f t="shared" si="3"/>
        <v>#REF!</v>
      </c>
    </row>
    <row r="26" spans="1:5" s="16" customFormat="1" ht="12" customHeight="1" x14ac:dyDescent="0.2">
      <c r="A26" s="13" t="s">
        <v>220</v>
      </c>
      <c r="B26" s="273"/>
      <c r="C26" s="273"/>
      <c r="D26" s="273"/>
      <c r="E26" s="273"/>
    </row>
    <row r="27" spans="1:5" s="16" customFormat="1" ht="12" customHeight="1" x14ac:dyDescent="0.2">
      <c r="A27" s="4">
        <v>1</v>
      </c>
      <c r="B27" s="20" t="e">
        <f t="shared" ref="B27" si="4">B6*0.87+25</f>
        <v>#REF!</v>
      </c>
      <c r="C27" s="20" t="e">
        <f t="shared" ref="C27:E27" si="5">C6*0.87+25</f>
        <v>#REF!</v>
      </c>
      <c r="D27" s="20" t="e">
        <f t="shared" si="5"/>
        <v>#REF!</v>
      </c>
      <c r="E27" s="20" t="e">
        <f t="shared" si="5"/>
        <v>#REF!</v>
      </c>
    </row>
    <row r="28" spans="1:5" s="16" customFormat="1" ht="12" customHeight="1" x14ac:dyDescent="0.2">
      <c r="A28" s="4">
        <v>2</v>
      </c>
      <c r="B28" s="20" t="e">
        <f t="shared" ref="B28" si="6">B7*0.87+25</f>
        <v>#REF!</v>
      </c>
      <c r="C28" s="20" t="e">
        <f t="shared" ref="C28:E28" si="7">C7*0.87+25</f>
        <v>#REF!</v>
      </c>
      <c r="D28" s="20" t="e">
        <f t="shared" si="7"/>
        <v>#REF!</v>
      </c>
      <c r="E28" s="20" t="e">
        <f t="shared" si="7"/>
        <v>#REF!</v>
      </c>
    </row>
    <row r="29" spans="1:5" s="16" customFormat="1" ht="12" customHeight="1" x14ac:dyDescent="0.2">
      <c r="A29" s="13" t="s">
        <v>307</v>
      </c>
      <c r="B29" s="20"/>
      <c r="C29" s="20"/>
      <c r="D29" s="20"/>
      <c r="E29" s="20"/>
    </row>
    <row r="30" spans="1:5" s="16" customFormat="1" ht="12" customHeight="1" x14ac:dyDescent="0.2">
      <c r="A30" s="4">
        <v>1</v>
      </c>
      <c r="B30" s="20" t="e">
        <f t="shared" ref="B30" si="8">B9*0.87+25</f>
        <v>#REF!</v>
      </c>
      <c r="C30" s="20" t="e">
        <f t="shared" ref="C30:E30" si="9">C9*0.87+25</f>
        <v>#REF!</v>
      </c>
      <c r="D30" s="20" t="e">
        <f t="shared" si="9"/>
        <v>#REF!</v>
      </c>
      <c r="E30" s="20" t="e">
        <f t="shared" si="9"/>
        <v>#REF!</v>
      </c>
    </row>
    <row r="31" spans="1:5" s="16" customFormat="1" ht="12" customHeight="1" x14ac:dyDescent="0.2">
      <c r="A31" s="4">
        <v>2</v>
      </c>
      <c r="B31" s="20" t="e">
        <f t="shared" ref="B31" si="10">B10*0.87+25</f>
        <v>#REF!</v>
      </c>
      <c r="C31" s="20" t="e">
        <f t="shared" ref="C31:E31" si="11">C10*0.87+25</f>
        <v>#REF!</v>
      </c>
      <c r="D31" s="20" t="e">
        <f t="shared" si="11"/>
        <v>#REF!</v>
      </c>
      <c r="E31" s="20" t="e">
        <f t="shared" si="11"/>
        <v>#REF!</v>
      </c>
    </row>
    <row r="32" spans="1:5" s="16" customFormat="1" ht="12" customHeight="1" x14ac:dyDescent="0.2">
      <c r="A32" s="13" t="s">
        <v>326</v>
      </c>
      <c r="B32" s="20"/>
      <c r="C32" s="20"/>
      <c r="D32" s="20"/>
      <c r="E32" s="20"/>
    </row>
    <row r="33" spans="1:5" s="16" customFormat="1" ht="12" customHeight="1" x14ac:dyDescent="0.2">
      <c r="A33" s="4">
        <v>1</v>
      </c>
      <c r="B33" s="20" t="e">
        <f t="shared" ref="B33" si="12">B12*0.87+25</f>
        <v>#REF!</v>
      </c>
      <c r="C33" s="20" t="e">
        <f t="shared" ref="C33:E33" si="13">C12*0.87+25</f>
        <v>#REF!</v>
      </c>
      <c r="D33" s="20" t="e">
        <f t="shared" si="13"/>
        <v>#REF!</v>
      </c>
      <c r="E33" s="20" t="e">
        <f t="shared" si="13"/>
        <v>#REF!</v>
      </c>
    </row>
    <row r="34" spans="1:5" s="16" customFormat="1" ht="12" customHeight="1" x14ac:dyDescent="0.2">
      <c r="A34" s="4">
        <v>2</v>
      </c>
      <c r="B34" s="20" t="e">
        <f t="shared" ref="B34" si="14">B13*0.87+25</f>
        <v>#REF!</v>
      </c>
      <c r="C34" s="20" t="e">
        <f t="shared" ref="C34:E34" si="15">C13*0.87+25</f>
        <v>#REF!</v>
      </c>
      <c r="D34" s="20" t="e">
        <f t="shared" si="15"/>
        <v>#REF!</v>
      </c>
      <c r="E34" s="20" t="e">
        <f t="shared" si="15"/>
        <v>#REF!</v>
      </c>
    </row>
    <row r="35" spans="1:5" s="16" customFormat="1" ht="12" customHeight="1" x14ac:dyDescent="0.2">
      <c r="A35" s="13" t="s">
        <v>327</v>
      </c>
      <c r="B35" s="20"/>
      <c r="C35" s="20"/>
      <c r="D35" s="20"/>
      <c r="E35" s="20"/>
    </row>
    <row r="36" spans="1:5" s="16" customFormat="1" ht="12" customHeight="1" x14ac:dyDescent="0.2">
      <c r="A36" s="4">
        <v>1</v>
      </c>
      <c r="B36" s="20" t="e">
        <f t="shared" ref="B36" si="16">B15*0.87+25</f>
        <v>#REF!</v>
      </c>
      <c r="C36" s="20" t="e">
        <f t="shared" ref="C36:E36" si="17">C15*0.87+25</f>
        <v>#REF!</v>
      </c>
      <c r="D36" s="20" t="e">
        <f t="shared" si="17"/>
        <v>#REF!</v>
      </c>
      <c r="E36" s="20" t="e">
        <f t="shared" si="17"/>
        <v>#REF!</v>
      </c>
    </row>
    <row r="37" spans="1:5" s="16" customFormat="1" ht="12" customHeight="1" x14ac:dyDescent="0.2">
      <c r="A37" s="278">
        <v>2</v>
      </c>
      <c r="B37" s="20" t="e">
        <f t="shared" ref="B37" si="18">B16*0.87+25</f>
        <v>#REF!</v>
      </c>
      <c r="C37" s="20" t="e">
        <f t="shared" ref="C37:E37" si="19">C16*0.87+25</f>
        <v>#REF!</v>
      </c>
      <c r="D37" s="20" t="e">
        <f t="shared" si="19"/>
        <v>#REF!</v>
      </c>
      <c r="E37" s="20" t="e">
        <f t="shared" si="19"/>
        <v>#REF!</v>
      </c>
    </row>
    <row r="38" spans="1:5" s="16" customFormat="1" ht="12" customHeight="1" x14ac:dyDescent="0.2">
      <c r="A38" s="279" t="s">
        <v>377</v>
      </c>
      <c r="B38" s="20"/>
      <c r="C38" s="20"/>
      <c r="D38" s="20"/>
      <c r="E38" s="20"/>
    </row>
    <row r="39" spans="1:5" s="16" customFormat="1" ht="12" customHeight="1" x14ac:dyDescent="0.2">
      <c r="A39" s="4">
        <v>1</v>
      </c>
      <c r="B39" s="20" t="e">
        <f t="shared" ref="B39" si="20">B18*0.87+25</f>
        <v>#REF!</v>
      </c>
      <c r="C39" s="20" t="e">
        <f t="shared" ref="C39:E39" si="21">C18*0.87+25</f>
        <v>#REF!</v>
      </c>
      <c r="D39" s="20" t="e">
        <f t="shared" si="21"/>
        <v>#REF!</v>
      </c>
      <c r="E39" s="20" t="e">
        <f t="shared" si="21"/>
        <v>#REF!</v>
      </c>
    </row>
    <row r="40" spans="1:5" s="16" customFormat="1" ht="12" customHeight="1" x14ac:dyDescent="0.2">
      <c r="A40" s="278">
        <v>2</v>
      </c>
      <c r="B40" s="20" t="e">
        <f t="shared" ref="B40" si="22">B19*0.87+25</f>
        <v>#REF!</v>
      </c>
      <c r="C40" s="20" t="e">
        <f t="shared" ref="C40:E40" si="23">C19*0.87+25</f>
        <v>#REF!</v>
      </c>
      <c r="D40" s="20" t="e">
        <f t="shared" si="23"/>
        <v>#REF!</v>
      </c>
      <c r="E40" s="20" t="e">
        <f t="shared" si="23"/>
        <v>#REF!</v>
      </c>
    </row>
    <row r="41" spans="1:5" s="16" customFormat="1" ht="12" customHeight="1" x14ac:dyDescent="0.2">
      <c r="A41" s="278">
        <v>3</v>
      </c>
      <c r="B41" s="20" t="e">
        <f t="shared" ref="B41" si="24">B20*0.87+25</f>
        <v>#REF!</v>
      </c>
      <c r="C41" s="20" t="e">
        <f t="shared" ref="C41:E41" si="25">C20*0.87+25</f>
        <v>#REF!</v>
      </c>
      <c r="D41" s="20" t="e">
        <f t="shared" si="25"/>
        <v>#REF!</v>
      </c>
      <c r="E41" s="20" t="e">
        <f t="shared" si="25"/>
        <v>#REF!</v>
      </c>
    </row>
    <row r="42" spans="1:5" s="16" customFormat="1" ht="12" customHeight="1" x14ac:dyDescent="0.2">
      <c r="A42" s="278">
        <v>4</v>
      </c>
      <c r="B42" s="20" t="e">
        <f t="shared" ref="B42" si="26">B21*0.87+25</f>
        <v>#REF!</v>
      </c>
      <c r="C42" s="20" t="e">
        <f t="shared" ref="C42:E42" si="27">C21*0.87+25</f>
        <v>#REF!</v>
      </c>
      <c r="D42" s="20" t="e">
        <f t="shared" si="27"/>
        <v>#REF!</v>
      </c>
      <c r="E42" s="20" t="e">
        <f t="shared" si="27"/>
        <v>#REF!</v>
      </c>
    </row>
    <row r="43" spans="1:5" s="16" customFormat="1" ht="165" x14ac:dyDescent="0.2">
      <c r="A43" s="304" t="s">
        <v>426</v>
      </c>
    </row>
    <row r="44" spans="1:5" s="16" customFormat="1" ht="12" customHeight="1" x14ac:dyDescent="0.2">
      <c r="A44" s="224" t="s">
        <v>73</v>
      </c>
    </row>
    <row r="45" spans="1:5" s="14" customFormat="1" ht="12" x14ac:dyDescent="0.2">
      <c r="A45" s="221" t="s">
        <v>415</v>
      </c>
    </row>
    <row r="46" spans="1:5" s="14" customFormat="1" ht="12" x14ac:dyDescent="0.2">
      <c r="A46" s="221" t="s">
        <v>416</v>
      </c>
    </row>
    <row r="47" spans="1:5" s="14" customFormat="1" ht="12.75" customHeight="1" x14ac:dyDescent="0.2">
      <c r="A47" s="155"/>
    </row>
    <row r="48" spans="1:5"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row>
    <row r="55" spans="1:1" s="8" customFormat="1" ht="42" x14ac:dyDescent="0.25">
      <c r="A55" s="225" t="s">
        <v>421</v>
      </c>
    </row>
    <row r="56" spans="1:1" s="8" customFormat="1" ht="42" x14ac:dyDescent="0.25">
      <c r="A56" s="270" t="s">
        <v>417</v>
      </c>
    </row>
    <row r="57" spans="1:1" s="8" customFormat="1" ht="31.5" x14ac:dyDescent="0.25">
      <c r="A57" s="270" t="s">
        <v>418</v>
      </c>
    </row>
    <row r="58" spans="1:1" s="8" customFormat="1" ht="31.5" x14ac:dyDescent="0.25">
      <c r="A58" s="270" t="s">
        <v>422</v>
      </c>
    </row>
    <row r="59" spans="1:1" s="8" customFormat="1" ht="31.5" x14ac:dyDescent="0.25">
      <c r="A59" s="270" t="s">
        <v>427</v>
      </c>
    </row>
    <row r="60" spans="1:1" s="8" customFormat="1" ht="31.5" x14ac:dyDescent="0.25">
      <c r="A60" s="270" t="s">
        <v>428</v>
      </c>
    </row>
    <row r="61" spans="1:1" s="8" customFormat="1" ht="42" x14ac:dyDescent="0.25">
      <c r="A61" s="186" t="s">
        <v>196</v>
      </c>
    </row>
    <row r="62" spans="1:1" s="8" customFormat="1" ht="63" x14ac:dyDescent="0.25">
      <c r="A62" s="303" t="s">
        <v>419</v>
      </c>
    </row>
    <row r="63" spans="1:1" s="8" customFormat="1" ht="21" x14ac:dyDescent="0.25">
      <c r="A63" s="216" t="s">
        <v>192</v>
      </c>
    </row>
    <row r="64" spans="1:1" s="8" customFormat="1" ht="54" x14ac:dyDescent="0.25">
      <c r="A64" s="170" t="s">
        <v>420</v>
      </c>
    </row>
    <row r="65" spans="1:1" s="8" customFormat="1" ht="31.5" x14ac:dyDescent="0.25">
      <c r="A65" s="161" t="s">
        <v>194</v>
      </c>
    </row>
    <row r="66" spans="1:1" s="8" customFormat="1" x14ac:dyDescent="0.25">
      <c r="A66" s="73"/>
    </row>
    <row r="67" spans="1:1" s="8" customFormat="1" x14ac:dyDescent="0.25">
      <c r="A67" s="129" t="s">
        <v>72</v>
      </c>
    </row>
    <row r="68" spans="1:1" s="8" customFormat="1" ht="24" x14ac:dyDescent="0.25">
      <c r="A68" s="60" t="s">
        <v>136</v>
      </c>
    </row>
    <row r="69" spans="1:1" s="8" customFormat="1" ht="24" x14ac:dyDescent="0.25">
      <c r="A69" s="60" t="s">
        <v>137</v>
      </c>
    </row>
    <row r="70" spans="1:1" s="8" customFormat="1" x14ac:dyDescent="0.25">
      <c r="A70" s="53"/>
    </row>
    <row r="71" spans="1:1" s="8" customFormat="1" x14ac:dyDescent="0.25"/>
    <row r="72" spans="1:1" x14ac:dyDescent="0.25">
      <c r="A72" s="8"/>
    </row>
    <row r="73" spans="1:1" x14ac:dyDescent="0.25">
      <c r="A73" s="15"/>
    </row>
    <row r="74" spans="1:1" x14ac:dyDescent="0.25">
      <c r="A74" s="15"/>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45" t="s">
        <v>291</v>
      </c>
    </row>
    <row r="55" spans="1:1" ht="55.15" customHeight="1" thickBot="1" x14ac:dyDescent="0.3">
      <c r="A55" s="346"/>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45" t="s">
        <v>291</v>
      </c>
    </row>
    <row r="55" spans="1:1" ht="70.900000000000006" customHeight="1" thickBot="1" x14ac:dyDescent="0.3">
      <c r="A55" s="346"/>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43" t="s">
        <v>226</v>
      </c>
      <c r="B34" s="343"/>
      <c r="C34" s="343"/>
      <c r="D34" s="343"/>
      <c r="E34" s="343"/>
      <c r="F34" s="343"/>
      <c r="G34" s="343"/>
      <c r="H34" s="343"/>
      <c r="I34" s="343" t="s">
        <v>226</v>
      </c>
      <c r="J34" s="343"/>
      <c r="K34" s="343"/>
      <c r="L34" s="343"/>
      <c r="M34" s="343"/>
      <c r="N34" s="343"/>
      <c r="O34" s="343"/>
      <c r="P34" s="343"/>
      <c r="Q34" s="343" t="s">
        <v>226</v>
      </c>
      <c r="R34" s="343"/>
      <c r="S34" s="343"/>
      <c r="T34" s="343"/>
      <c r="U34" s="343"/>
      <c r="V34" s="343"/>
      <c r="W34" s="343"/>
      <c r="X34" s="343"/>
      <c r="Y34" s="343" t="s">
        <v>226</v>
      </c>
      <c r="Z34" s="343"/>
      <c r="AA34" s="343"/>
      <c r="AB34" s="343"/>
      <c r="AC34" s="343"/>
      <c r="AD34" s="343"/>
      <c r="AE34" s="343"/>
      <c r="AF34" s="343"/>
      <c r="AG34" s="343" t="s">
        <v>226</v>
      </c>
      <c r="AH34" s="343"/>
      <c r="AI34" s="343"/>
      <c r="AJ34" s="343"/>
      <c r="AK34" s="343"/>
      <c r="AL34" s="343"/>
      <c r="AM34" s="343"/>
      <c r="AN34" s="343"/>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227</v>
      </c>
    </row>
    <row r="48" spans="1:54" x14ac:dyDescent="0.25">
      <c r="A48" s="158"/>
    </row>
    <row r="49" spans="1:1" ht="38.25" x14ac:dyDescent="0.25">
      <c r="A49" s="159" t="s">
        <v>228</v>
      </c>
    </row>
    <row r="50" spans="1:1" ht="42" x14ac:dyDescent="0.25">
      <c r="A50" s="190" t="s">
        <v>203</v>
      </c>
    </row>
    <row r="51" spans="1:1" ht="42" x14ac:dyDescent="0.25">
      <c r="A51" s="190" t="s">
        <v>204</v>
      </c>
    </row>
    <row r="52" spans="1:1" ht="73.5" x14ac:dyDescent="0.25">
      <c r="A52" s="190" t="s">
        <v>205</v>
      </c>
    </row>
    <row r="53" spans="1:1" ht="52.5" x14ac:dyDescent="0.25">
      <c r="A53" s="190" t="s">
        <v>206</v>
      </c>
    </row>
    <row r="54" spans="1:1" ht="52.5" x14ac:dyDescent="0.25">
      <c r="A54" s="190" t="s">
        <v>207</v>
      </c>
    </row>
    <row r="55" spans="1:1" ht="42" x14ac:dyDescent="0.25">
      <c r="A55" s="190" t="s">
        <v>208</v>
      </c>
    </row>
    <row r="56" spans="1:1" ht="52.5" x14ac:dyDescent="0.25">
      <c r="A56" s="190" t="s">
        <v>209</v>
      </c>
    </row>
    <row r="57" spans="1:1" ht="42" x14ac:dyDescent="0.25">
      <c r="A57" s="190" t="s">
        <v>210</v>
      </c>
    </row>
    <row r="58" spans="1:1" ht="42" x14ac:dyDescent="0.25">
      <c r="A58" s="190" t="s">
        <v>211</v>
      </c>
    </row>
    <row r="59" spans="1:1" ht="42" x14ac:dyDescent="0.25">
      <c r="A59" s="190" t="s">
        <v>212</v>
      </c>
    </row>
    <row r="60" spans="1:1" x14ac:dyDescent="0.25">
      <c r="A60" s="168"/>
    </row>
    <row r="61" spans="1:1" ht="42" x14ac:dyDescent="0.25">
      <c r="A61" s="186"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10" t="s">
        <v>262</v>
      </c>
    </row>
    <row r="3" spans="1:3" s="29" customFormat="1" ht="12.75" x14ac:dyDescent="0.2">
      <c r="A3" s="191"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9" t="s">
        <v>248</v>
      </c>
    </row>
    <row r="19" spans="1:1" ht="15.75" thickBot="1" x14ac:dyDescent="0.3">
      <c r="A19" s="211" t="s">
        <v>73</v>
      </c>
    </row>
    <row r="20" spans="1:1" ht="15.75" thickBot="1" x14ac:dyDescent="0.3">
      <c r="A20" s="212" t="s">
        <v>249</v>
      </c>
    </row>
    <row r="21" spans="1:1" x14ac:dyDescent="0.25">
      <c r="A21" s="213" t="s">
        <v>250</v>
      </c>
    </row>
    <row r="22" spans="1:1" x14ac:dyDescent="0.25">
      <c r="A22" s="155"/>
    </row>
    <row r="23" spans="1:1" x14ac:dyDescent="0.25">
      <c r="A23" s="214"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18" t="s">
        <v>245</v>
      </c>
    </row>
    <row r="32" spans="1:1" x14ac:dyDescent="0.25">
      <c r="A32" s="318"/>
    </row>
    <row r="33" spans="1:1" x14ac:dyDescent="0.25">
      <c r="A33" s="318"/>
    </row>
    <row r="34" spans="1:1" ht="261" customHeight="1" x14ac:dyDescent="0.25">
      <c r="A34" s="318"/>
    </row>
    <row r="35" spans="1:1" ht="24" x14ac:dyDescent="0.25">
      <c r="A35" s="156" t="s">
        <v>227</v>
      </c>
    </row>
    <row r="36" spans="1:1" x14ac:dyDescent="0.25">
      <c r="A36" s="156"/>
    </row>
    <row r="37" spans="1:1" ht="25.5" x14ac:dyDescent="0.25">
      <c r="A37" s="215" t="s">
        <v>263</v>
      </c>
    </row>
    <row r="38" spans="1:1" ht="63" x14ac:dyDescent="0.25">
      <c r="A38" s="190" t="s">
        <v>251</v>
      </c>
    </row>
    <row r="39" spans="1:1" ht="42" x14ac:dyDescent="0.25">
      <c r="A39" s="190" t="s">
        <v>252</v>
      </c>
    </row>
    <row r="40" spans="1:1" ht="63" x14ac:dyDescent="0.25">
      <c r="A40" s="190" t="s">
        <v>253</v>
      </c>
    </row>
    <row r="41" spans="1:1" ht="31.5" x14ac:dyDescent="0.25">
      <c r="A41" s="190" t="s">
        <v>254</v>
      </c>
    </row>
    <row r="42" spans="1:1" ht="73.5" x14ac:dyDescent="0.25">
      <c r="A42" s="190" t="s">
        <v>255</v>
      </c>
    </row>
    <row r="43" spans="1:1" ht="42" x14ac:dyDescent="0.25">
      <c r="A43" s="190" t="s">
        <v>256</v>
      </c>
    </row>
    <row r="44" spans="1:1" ht="42" x14ac:dyDescent="0.25">
      <c r="A44" s="190" t="s">
        <v>257</v>
      </c>
    </row>
    <row r="45" spans="1:1" ht="31.5" x14ac:dyDescent="0.25">
      <c r="A45" s="190" t="s">
        <v>258</v>
      </c>
    </row>
    <row r="46" spans="1:1" ht="42" x14ac:dyDescent="0.25">
      <c r="A46" s="190" t="s">
        <v>259</v>
      </c>
    </row>
    <row r="47" spans="1:1" ht="42" x14ac:dyDescent="0.25">
      <c r="A47" s="190" t="s">
        <v>260</v>
      </c>
    </row>
    <row r="48" spans="1:1" x14ac:dyDescent="0.25">
      <c r="A48" s="168"/>
    </row>
    <row r="49" spans="1:1" ht="42" x14ac:dyDescent="0.25">
      <c r="A49" s="186" t="s">
        <v>196</v>
      </c>
    </row>
    <row r="50" spans="1:1" ht="21" x14ac:dyDescent="0.25">
      <c r="A50" s="216"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'C завтраками| Bed and breakfast'!#REF!</f>
        <v>#REF!</v>
      </c>
      <c r="C4" s="177" t="e">
        <f>'C завтраками| Bed and breakfast'!#REF!</f>
        <v>#REF!</v>
      </c>
      <c r="D4" s="177" t="e">
        <f>'C завтраками| Bed and breakfast'!#REF!</f>
        <v>#REF!</v>
      </c>
      <c r="E4" s="177" t="e">
        <f>'C завтраками| Bed and breakfast'!#REF!</f>
        <v>#REF!</v>
      </c>
    </row>
    <row r="5" spans="1:5" x14ac:dyDescent="0.25">
      <c r="A5" s="178" t="s">
        <v>200</v>
      </c>
      <c r="B5" s="177" t="e">
        <f>'C завтраками| Bed and breakfast'!#REF!</f>
        <v>#REF!</v>
      </c>
      <c r="C5" s="177" t="e">
        <f>'C завтраками| Bed and breakfast'!#REF!</f>
        <v>#REF!</v>
      </c>
      <c r="D5" s="177" t="e">
        <f>'C завтраками| Bed and breakfast'!#REF!</f>
        <v>#REF!</v>
      </c>
      <c r="E5" s="177" t="e">
        <f>'C завтраками| Bed and breakfast'!#REF!</f>
        <v>#REF!</v>
      </c>
    </row>
    <row r="6" spans="1:5" x14ac:dyDescent="0.25">
      <c r="A6" s="31" t="s">
        <v>60</v>
      </c>
      <c r="B6" s="15"/>
      <c r="C6" s="15"/>
      <c r="D6" s="15"/>
      <c r="E6" s="15"/>
    </row>
    <row r="7" spans="1:5" x14ac:dyDescent="0.25">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row>
    <row r="8" spans="1:5" x14ac:dyDescent="0.25">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row>
    <row r="9" spans="1:5" x14ac:dyDescent="0.25">
      <c r="A9" s="31" t="s">
        <v>185</v>
      </c>
      <c r="B9" s="31"/>
      <c r="C9" s="31"/>
      <c r="D9" s="31"/>
      <c r="E9" s="31"/>
    </row>
    <row r="10" spans="1:5" x14ac:dyDescent="0.25">
      <c r="A10" s="43">
        <v>1</v>
      </c>
      <c r="B10" s="31" t="e">
        <f>'C завтраками| Bed and breakfast'!#REF!</f>
        <v>#REF!</v>
      </c>
      <c r="C10" s="31" t="e">
        <f>'C завтраками| Bed and breakfast'!#REF!</f>
        <v>#REF!</v>
      </c>
      <c r="D10" s="31" t="e">
        <f>'C завтраками| Bed and breakfast'!#REF!</f>
        <v>#REF!</v>
      </c>
      <c r="E10" s="31" t="e">
        <f>'C завтраками| Bed and breakfast'!#REF!</f>
        <v>#REF!</v>
      </c>
    </row>
    <row r="11" spans="1:5" x14ac:dyDescent="0.25">
      <c r="A11" s="43">
        <v>2</v>
      </c>
      <c r="B11" s="31" t="e">
        <f>'C завтраками| Bed and breakfast'!#REF!</f>
        <v>#REF!</v>
      </c>
      <c r="C11" s="31" t="e">
        <f>'C завтраками| Bed and breakfast'!#REF!</f>
        <v>#REF!</v>
      </c>
      <c r="D11" s="31" t="e">
        <f>'C завтраками| Bed and breakfast'!#REF!</f>
        <v>#REF!</v>
      </c>
      <c r="E11" s="31" t="e">
        <f>'C завтраками| Bed and breakfast'!#REF!</f>
        <v>#REF!</v>
      </c>
    </row>
    <row r="12" spans="1:5" x14ac:dyDescent="0.25">
      <c r="A12" s="31" t="s">
        <v>62</v>
      </c>
      <c r="B12" s="31"/>
      <c r="C12" s="31"/>
      <c r="D12" s="31"/>
      <c r="E12" s="31"/>
    </row>
    <row r="13" spans="1:5" x14ac:dyDescent="0.25">
      <c r="A13" s="43">
        <v>1</v>
      </c>
      <c r="B13" s="31" t="e">
        <f>'C завтраками| Bed and breakfast'!#REF!</f>
        <v>#REF!</v>
      </c>
      <c r="C13" s="31" t="e">
        <f>'C завтраками| Bed and breakfast'!#REF!</f>
        <v>#REF!</v>
      </c>
      <c r="D13" s="31" t="e">
        <f>'C завтраками| Bed and breakfast'!#REF!</f>
        <v>#REF!</v>
      </c>
      <c r="E13" s="31" t="e">
        <f>'C завтраками| Bed and breakfast'!#REF!</f>
        <v>#REF!</v>
      </c>
    </row>
    <row r="14" spans="1:5" x14ac:dyDescent="0.25">
      <c r="A14" s="43">
        <v>2</v>
      </c>
      <c r="B14" s="31" t="e">
        <f>'C завтраками| Bed and breakfast'!#REF!</f>
        <v>#REF!</v>
      </c>
      <c r="C14" s="31" t="e">
        <f>'C завтраками| Bed and breakfast'!#REF!</f>
        <v>#REF!</v>
      </c>
      <c r="D14" s="31" t="e">
        <f>'C завтраками| Bed and breakfast'!#REF!</f>
        <v>#REF!</v>
      </c>
      <c r="E14" s="31" t="e">
        <f>'C завтраками| Bed and breakfast'!#REF!</f>
        <v>#REF!</v>
      </c>
    </row>
    <row r="15" spans="1:5" x14ac:dyDescent="0.25">
      <c r="A15" s="31" t="s">
        <v>63</v>
      </c>
      <c r="B15" s="31"/>
      <c r="C15" s="31"/>
      <c r="D15" s="31"/>
      <c r="E15" s="31"/>
    </row>
    <row r="16" spans="1:5" x14ac:dyDescent="0.25">
      <c r="A16" s="43"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ROUNDUP(B7*0.75*0.9,)</f>
        <v>#REF!</v>
      </c>
      <c r="C21" s="180" t="e">
        <f t="shared" si="2"/>
        <v>#REF!</v>
      </c>
      <c r="D21" s="180" t="e">
        <f t="shared" si="2"/>
        <v>#REF!</v>
      </c>
      <c r="E21" s="180" t="e">
        <f t="shared" si="2"/>
        <v>#REF!</v>
      </c>
    </row>
    <row r="22" spans="1:5" x14ac:dyDescent="0.25">
      <c r="A22" s="43">
        <v>2</v>
      </c>
      <c r="B22" s="180" t="e">
        <f t="shared" ref="B22:E22" si="3">ROUNDUP(B8*0.75*0.9,)</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ROUNDUP(B10*0.75*0.9,)</f>
        <v>#REF!</v>
      </c>
      <c r="C24" s="180" t="e">
        <f t="shared" si="4"/>
        <v>#REF!</v>
      </c>
      <c r="D24" s="180" t="e">
        <f t="shared" si="4"/>
        <v>#REF!</v>
      </c>
      <c r="E24" s="180" t="e">
        <f t="shared" si="4"/>
        <v>#REF!</v>
      </c>
    </row>
    <row r="25" spans="1:5" x14ac:dyDescent="0.25">
      <c r="A25" s="43">
        <v>2</v>
      </c>
      <c r="B25" s="180" t="e">
        <f t="shared" ref="B25:E25" si="5">ROUNDUP(B11*0.75*0.9,)</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ROUNDUP(B13*0.75*0.9,)</f>
        <v>#REF!</v>
      </c>
      <c r="C27" s="180" t="e">
        <f t="shared" si="6"/>
        <v>#REF!</v>
      </c>
      <c r="D27" s="180" t="e">
        <f t="shared" si="6"/>
        <v>#REF!</v>
      </c>
      <c r="E27" s="180" t="e">
        <f t="shared" si="6"/>
        <v>#REF!</v>
      </c>
    </row>
    <row r="28" spans="1:5" x14ac:dyDescent="0.25">
      <c r="A28" s="43">
        <v>2</v>
      </c>
      <c r="B28" s="180" t="e">
        <f t="shared" ref="B28:E28" si="7">ROUNDUP(B14*0.75*0.9,)</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ROUNDUP(B16*0.75*0.9,)</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'4=3 | FIT15'!B4</f>
        <v>#REF!</v>
      </c>
      <c r="C4" s="177" t="e">
        <f>'4=3 | FIT15'!C4</f>
        <v>#REF!</v>
      </c>
      <c r="D4" s="177" t="e">
        <f>'4=3 | FIT15'!D4</f>
        <v>#REF!</v>
      </c>
      <c r="E4" s="177" t="e">
        <f>'4=3 | FIT15'!E4</f>
        <v>#REF!</v>
      </c>
    </row>
    <row r="5" spans="1:5" x14ac:dyDescent="0.25">
      <c r="A5" s="178" t="s">
        <v>200</v>
      </c>
      <c r="B5" s="177" t="e">
        <f>'4=3 | FIT15'!B5</f>
        <v>#REF!</v>
      </c>
      <c r="C5" s="177" t="e">
        <f>'4=3 | FIT15'!C5</f>
        <v>#REF!</v>
      </c>
      <c r="D5" s="177" t="e">
        <f>'4=3 | FIT15'!D5</f>
        <v>#REF!</v>
      </c>
      <c r="E5" s="177" t="e">
        <f>'4=3 | FIT15'!E5</f>
        <v>#REF!</v>
      </c>
    </row>
    <row r="6" spans="1:5" x14ac:dyDescent="0.25">
      <c r="A6" s="31" t="s">
        <v>60</v>
      </c>
      <c r="B6" s="15"/>
      <c r="C6" s="15"/>
      <c r="D6" s="15"/>
      <c r="E6" s="15"/>
    </row>
    <row r="7" spans="1:5" x14ac:dyDescent="0.25">
      <c r="A7" s="43">
        <v>1</v>
      </c>
      <c r="B7" s="31" t="e">
        <f>'4=3 | FIT15'!B7</f>
        <v>#REF!</v>
      </c>
      <c r="C7" s="31" t="e">
        <f>'4=3 | FIT15'!C7</f>
        <v>#REF!</v>
      </c>
      <c r="D7" s="31" t="e">
        <f>'4=3 | FIT15'!D7</f>
        <v>#REF!</v>
      </c>
      <c r="E7" s="31" t="e">
        <f>'4=3 | FIT15'!E7</f>
        <v>#REF!</v>
      </c>
    </row>
    <row r="8" spans="1:5" x14ac:dyDescent="0.25">
      <c r="A8" s="43">
        <v>2</v>
      </c>
      <c r="B8" s="31" t="e">
        <f>'4=3 | FIT15'!B8</f>
        <v>#REF!</v>
      </c>
      <c r="C8" s="31" t="e">
        <f>'4=3 | FIT15'!C8</f>
        <v>#REF!</v>
      </c>
      <c r="D8" s="31" t="e">
        <f>'4=3 | FIT15'!D8</f>
        <v>#REF!</v>
      </c>
      <c r="E8" s="31" t="e">
        <f>'4=3 | FIT15'!E8</f>
        <v>#REF!</v>
      </c>
    </row>
    <row r="9" spans="1:5" x14ac:dyDescent="0.25">
      <c r="A9" s="31" t="s">
        <v>185</v>
      </c>
      <c r="B9" s="31"/>
      <c r="C9" s="31"/>
      <c r="D9" s="31"/>
      <c r="E9" s="31"/>
    </row>
    <row r="10" spans="1:5" x14ac:dyDescent="0.25">
      <c r="A10" s="43">
        <v>1</v>
      </c>
      <c r="B10" s="31" t="e">
        <f>'4=3 | FIT15'!B10</f>
        <v>#REF!</v>
      </c>
      <c r="C10" s="31" t="e">
        <f>'4=3 | FIT15'!C10</f>
        <v>#REF!</v>
      </c>
      <c r="D10" s="31" t="e">
        <f>'4=3 | FIT15'!D10</f>
        <v>#REF!</v>
      </c>
      <c r="E10" s="31" t="e">
        <f>'4=3 | FIT15'!E10</f>
        <v>#REF!</v>
      </c>
    </row>
    <row r="11" spans="1:5" x14ac:dyDescent="0.25">
      <c r="A11" s="43">
        <v>2</v>
      </c>
      <c r="B11" s="31" t="e">
        <f>'4=3 | FIT15'!B11</f>
        <v>#REF!</v>
      </c>
      <c r="C11" s="31" t="e">
        <f>'4=3 | FIT15'!C11</f>
        <v>#REF!</v>
      </c>
      <c r="D11" s="31" t="e">
        <f>'4=3 | FIT15'!D11</f>
        <v>#REF!</v>
      </c>
      <c r="E11" s="31" t="e">
        <f>'4=3 | FIT15'!E11</f>
        <v>#REF!</v>
      </c>
    </row>
    <row r="12" spans="1:5" x14ac:dyDescent="0.25">
      <c r="A12" s="31" t="s">
        <v>62</v>
      </c>
      <c r="B12" s="31"/>
      <c r="C12" s="31"/>
      <c r="D12" s="31"/>
      <c r="E12" s="31"/>
    </row>
    <row r="13" spans="1:5" x14ac:dyDescent="0.25">
      <c r="A13" s="43">
        <v>1</v>
      </c>
      <c r="B13" s="31" t="e">
        <f>'4=3 | FIT15'!B13</f>
        <v>#REF!</v>
      </c>
      <c r="C13" s="31" t="e">
        <f>'4=3 | FIT15'!C13</f>
        <v>#REF!</v>
      </c>
      <c r="D13" s="31" t="e">
        <f>'4=3 | FIT15'!D13</f>
        <v>#REF!</v>
      </c>
      <c r="E13" s="31" t="e">
        <f>'4=3 | FIT15'!E13</f>
        <v>#REF!</v>
      </c>
    </row>
    <row r="14" spans="1:5" x14ac:dyDescent="0.25">
      <c r="A14" s="43">
        <v>2</v>
      </c>
      <c r="B14" s="31" t="e">
        <f>'4=3 | FIT15'!B14</f>
        <v>#REF!</v>
      </c>
      <c r="C14" s="31" t="e">
        <f>'4=3 | FIT15'!C14</f>
        <v>#REF!</v>
      </c>
      <c r="D14" s="31" t="e">
        <f>'4=3 | FIT15'!D14</f>
        <v>#REF!</v>
      </c>
      <c r="E14" s="31" t="e">
        <f>'4=3 | FIT15'!E14</f>
        <v>#REF!</v>
      </c>
    </row>
    <row r="15" spans="1:5" x14ac:dyDescent="0.25">
      <c r="A15" s="31" t="s">
        <v>63</v>
      </c>
      <c r="B15" s="31"/>
      <c r="C15" s="31"/>
      <c r="D15" s="31"/>
      <c r="E15" s="31"/>
    </row>
    <row r="16" spans="1:5" x14ac:dyDescent="0.25">
      <c r="A16" s="43" t="s">
        <v>1</v>
      </c>
      <c r="B16" s="31" t="e">
        <f>'4=3 | FIT15'!B16</f>
        <v>#REF!</v>
      </c>
      <c r="C16" s="31" t="e">
        <f>'4=3 | FIT15'!C16</f>
        <v>#REF!</v>
      </c>
      <c r="D16" s="31" t="e">
        <f>'4=3 | FIT15'!D16</f>
        <v>#REF!</v>
      </c>
      <c r="E16" s="31" t="e">
        <f>'4=3 | FIT15'!E16</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ROUNDUP(B7*0.75*0.87,)</f>
        <v>#REF!</v>
      </c>
      <c r="C21" s="180" t="e">
        <f t="shared" si="2"/>
        <v>#REF!</v>
      </c>
      <c r="D21" s="180" t="e">
        <f t="shared" si="2"/>
        <v>#REF!</v>
      </c>
      <c r="E21" s="180" t="e">
        <f t="shared" si="2"/>
        <v>#REF!</v>
      </c>
    </row>
    <row r="22" spans="1:5" x14ac:dyDescent="0.25">
      <c r="A22" s="43">
        <v>2</v>
      </c>
      <c r="B22" s="180" t="e">
        <f t="shared" ref="B22:E22" si="3">ROUNDUP(B8*0.75*0.87,)</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ROUNDUP(B10*0.75*0.87,)</f>
        <v>#REF!</v>
      </c>
      <c r="C24" s="180" t="e">
        <f t="shared" si="4"/>
        <v>#REF!</v>
      </c>
      <c r="D24" s="180" t="e">
        <f t="shared" si="4"/>
        <v>#REF!</v>
      </c>
      <c r="E24" s="180" t="e">
        <f t="shared" si="4"/>
        <v>#REF!</v>
      </c>
    </row>
    <row r="25" spans="1:5" x14ac:dyDescent="0.25">
      <c r="A25" s="43">
        <v>2</v>
      </c>
      <c r="B25" s="180" t="e">
        <f t="shared" ref="B25:E25" si="5">ROUNDUP(B11*0.75*0.87,)</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ROUNDUP(B13*0.75*0.87,)</f>
        <v>#REF!</v>
      </c>
      <c r="C27" s="180" t="e">
        <f t="shared" si="6"/>
        <v>#REF!</v>
      </c>
      <c r="D27" s="180" t="e">
        <f t="shared" si="6"/>
        <v>#REF!</v>
      </c>
      <c r="E27" s="180" t="e">
        <f t="shared" si="6"/>
        <v>#REF!</v>
      </c>
    </row>
    <row r="28" spans="1:5" x14ac:dyDescent="0.25">
      <c r="A28" s="43">
        <v>2</v>
      </c>
      <c r="B28" s="180" t="e">
        <f t="shared" ref="B28:E28" si="7">ROUNDUP(B14*0.75*0.87,)</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ROUNDUP(B16*0.75*0.87,)</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6" t="s">
        <v>282</v>
      </c>
      <c r="B2" s="29"/>
    </row>
    <row r="3" spans="1:6" s="2" customFormat="1" ht="12.75" x14ac:dyDescent="0.2">
      <c r="A3" s="226"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6"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34" t="s">
        <v>286</v>
      </c>
      <c r="B33" s="223"/>
    </row>
    <row r="34" spans="1:16286" s="53" customFormat="1" x14ac:dyDescent="0.25">
      <c r="A34" s="224"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21" t="s">
        <v>267</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21" t="s">
        <v>268</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24"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269</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5" t="s">
        <v>270</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271</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272</v>
      </c>
    </row>
    <row r="50" spans="1:1" ht="52.5" x14ac:dyDescent="0.25">
      <c r="A50" s="140" t="s">
        <v>273</v>
      </c>
    </row>
    <row r="51" spans="1:1" ht="52.5" x14ac:dyDescent="0.25">
      <c r="A51" s="140" t="s">
        <v>274</v>
      </c>
    </row>
    <row r="52" spans="1:1" ht="42" x14ac:dyDescent="0.25">
      <c r="A52" s="140" t="s">
        <v>275</v>
      </c>
    </row>
    <row r="53" spans="1:1" ht="31.5" x14ac:dyDescent="0.25">
      <c r="A53" s="140" t="s">
        <v>276</v>
      </c>
    </row>
    <row r="54" spans="1:1" ht="31.5" x14ac:dyDescent="0.25">
      <c r="A54" s="140" t="s">
        <v>277</v>
      </c>
    </row>
    <row r="55" spans="1:1" ht="48" x14ac:dyDescent="0.25">
      <c r="A55" s="140" t="s">
        <v>278</v>
      </c>
    </row>
    <row r="56" spans="1:1" ht="42" x14ac:dyDescent="0.25">
      <c r="A56" s="140" t="s">
        <v>279</v>
      </c>
    </row>
    <row r="57" spans="1:1" ht="42" x14ac:dyDescent="0.25">
      <c r="A57" s="140" t="s">
        <v>280</v>
      </c>
    </row>
    <row r="58" spans="1:1" ht="63" x14ac:dyDescent="0.25">
      <c r="A58" s="140" t="s">
        <v>281</v>
      </c>
    </row>
    <row r="59" spans="1:1" ht="52.5" x14ac:dyDescent="0.25">
      <c r="A59" s="186" t="s">
        <v>196</v>
      </c>
    </row>
    <row r="60" spans="1:1" ht="31.5" x14ac:dyDescent="0.25">
      <c r="A60" s="216" t="s">
        <v>192</v>
      </c>
    </row>
    <row r="61" spans="1:1" ht="64.5" x14ac:dyDescent="0.25">
      <c r="A61" s="170" t="s">
        <v>193</v>
      </c>
    </row>
    <row r="62" spans="1:1" ht="42" x14ac:dyDescent="0.25">
      <c r="A62" s="161" t="s">
        <v>194</v>
      </c>
    </row>
    <row r="63" spans="1:1" x14ac:dyDescent="0.25">
      <c r="A63" s="73"/>
    </row>
    <row r="64" spans="1:1" x14ac:dyDescent="0.25">
      <c r="A64" s="224"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301</v>
      </c>
    </row>
    <row r="2" spans="1:4" s="29" customFormat="1" ht="12.75" x14ac:dyDescent="0.2">
      <c r="A2" s="191" t="s">
        <v>229</v>
      </c>
    </row>
    <row r="3" spans="1:4" s="29" customFormat="1" ht="12.75" x14ac:dyDescent="0.2">
      <c r="A3" s="191"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220</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307</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306</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308</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41" t="s">
        <v>302</v>
      </c>
    </row>
    <row r="19" spans="1:1" x14ac:dyDescent="0.25">
      <c r="A19" s="224" t="s">
        <v>73</v>
      </c>
    </row>
    <row r="20" spans="1:1" ht="24.75" x14ac:dyDescent="0.25">
      <c r="A20" s="154" t="s">
        <v>300</v>
      </c>
    </row>
    <row r="21" spans="1:1" ht="24.75" x14ac:dyDescent="0.25">
      <c r="A21" s="154" t="s">
        <v>299</v>
      </c>
    </row>
    <row r="22" spans="1:1" x14ac:dyDescent="0.25">
      <c r="A22" s="155"/>
    </row>
    <row r="23" spans="1:1" x14ac:dyDescent="0.25">
      <c r="A23" s="224" t="s">
        <v>64</v>
      </c>
    </row>
    <row r="24" spans="1:1" x14ac:dyDescent="0.25">
      <c r="A24" s="318" t="s">
        <v>283</v>
      </c>
    </row>
    <row r="25" spans="1:1" x14ac:dyDescent="0.25">
      <c r="A25" s="318"/>
    </row>
    <row r="26" spans="1:1" x14ac:dyDescent="0.25">
      <c r="A26" s="318"/>
    </row>
    <row r="27" spans="1:1" ht="334.15" customHeight="1" x14ac:dyDescent="0.25">
      <c r="A27" s="318"/>
    </row>
    <row r="28" spans="1:1" ht="36" x14ac:dyDescent="0.25">
      <c r="A28" s="156" t="s">
        <v>227</v>
      </c>
    </row>
    <row r="29" spans="1:1" ht="24" x14ac:dyDescent="0.25">
      <c r="A29" s="139" t="s">
        <v>269</v>
      </c>
    </row>
    <row r="30" spans="1:1" x14ac:dyDescent="0.25">
      <c r="A30" s="139"/>
    </row>
    <row r="31" spans="1:1" ht="39" x14ac:dyDescent="0.25">
      <c r="A31" s="240" t="s">
        <v>294</v>
      </c>
    </row>
    <row r="32" spans="1:1" ht="52.5" x14ac:dyDescent="0.25">
      <c r="A32" s="190" t="s">
        <v>295</v>
      </c>
    </row>
    <row r="33" spans="1:1" ht="42" x14ac:dyDescent="0.25">
      <c r="A33" s="190" t="s">
        <v>296</v>
      </c>
    </row>
    <row r="34" spans="1:1" ht="52.5" x14ac:dyDescent="0.25">
      <c r="A34" s="190" t="s">
        <v>297</v>
      </c>
    </row>
    <row r="35" spans="1:1" ht="42" x14ac:dyDescent="0.25">
      <c r="A35" s="190" t="s">
        <v>298</v>
      </c>
    </row>
    <row r="36" spans="1:1" ht="21" x14ac:dyDescent="0.25">
      <c r="A36" s="206" t="s">
        <v>318</v>
      </c>
    </row>
    <row r="37" spans="1:1" ht="21" x14ac:dyDescent="0.25">
      <c r="A37" s="206" t="s">
        <v>319</v>
      </c>
    </row>
    <row r="38" spans="1:1" ht="42" x14ac:dyDescent="0.25">
      <c r="A38" s="190" t="s">
        <v>320</v>
      </c>
    </row>
    <row r="39" spans="1:1" ht="42" x14ac:dyDescent="0.25">
      <c r="A39" s="190" t="s">
        <v>321</v>
      </c>
    </row>
    <row r="40" spans="1:1" ht="52.5" x14ac:dyDescent="0.25">
      <c r="A40" s="190" t="s">
        <v>322</v>
      </c>
    </row>
    <row r="41" spans="1:1" ht="52.5" x14ac:dyDescent="0.25">
      <c r="A41" s="190" t="s">
        <v>323</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27"/>
  <sheetViews>
    <sheetView workbookViewId="0">
      <pane xSplit="1" topLeftCell="B1" activePane="topRight" state="frozen"/>
      <selection activeCell="D16" sqref="D16"/>
      <selection pane="topRight" activeCell="D16" sqref="D16"/>
    </sheetView>
  </sheetViews>
  <sheetFormatPr defaultRowHeight="15" x14ac:dyDescent="0.25"/>
  <cols>
    <col min="1" max="1" width="62.85546875" customWidth="1"/>
  </cols>
  <sheetData>
    <row r="1" spans="1:3" x14ac:dyDescent="0.25">
      <c r="A1" s="9" t="s">
        <v>301</v>
      </c>
    </row>
    <row r="2" spans="1:3" x14ac:dyDescent="0.25">
      <c r="A2" s="175" t="s">
        <v>198</v>
      </c>
    </row>
    <row r="3" spans="1:3" x14ac:dyDescent="0.25">
      <c r="A3" s="176"/>
    </row>
    <row r="4" spans="1:3" x14ac:dyDescent="0.25">
      <c r="A4" s="153" t="s">
        <v>199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x14ac:dyDescent="0.25">
      <c r="A12" s="205" t="s">
        <v>326</v>
      </c>
      <c r="B12" s="31"/>
      <c r="C12" s="31"/>
    </row>
    <row r="13" spans="1:3" x14ac:dyDescent="0.25">
      <c r="A13" s="43">
        <v>1</v>
      </c>
      <c r="B13" s="31" t="e">
        <f>'C завтраками| Bed and breakfast'!#REF!*0.75</f>
        <v>#REF!</v>
      </c>
      <c r="C13" s="31" t="e">
        <f>'C завтраками| Bed and breakfast'!#REF!*0.75</f>
        <v>#REF!</v>
      </c>
    </row>
    <row r="14" spans="1:3" x14ac:dyDescent="0.25">
      <c r="A14" s="43">
        <v>2</v>
      </c>
      <c r="B14" s="31" t="e">
        <f>'C завтраками| Bed and breakfast'!#REF!*0.75</f>
        <v>#REF!</v>
      </c>
      <c r="C14" s="31" t="e">
        <f>'C завтраками| Bed and breakfast'!#REF!*0.75</f>
        <v>#REF!</v>
      </c>
    </row>
    <row r="15" spans="1:3" x14ac:dyDescent="0.25">
      <c r="A15" s="205" t="s">
        <v>327</v>
      </c>
      <c r="B15" s="31"/>
      <c r="C15" s="31"/>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324.75" x14ac:dyDescent="0.25">
      <c r="A19" s="233" t="s">
        <v>285</v>
      </c>
    </row>
    <row r="20" spans="1:1" ht="15.75" thickBot="1" x14ac:dyDescent="0.3">
      <c r="A20" s="60"/>
    </row>
    <row r="21" spans="1:1" ht="15.75" thickBot="1" x14ac:dyDescent="0.3">
      <c r="A21" s="217" t="s">
        <v>261</v>
      </c>
    </row>
    <row r="22" spans="1:1" ht="15.75" thickBot="1" x14ac:dyDescent="0.3">
      <c r="A22" s="256" t="s">
        <v>324</v>
      </c>
    </row>
    <row r="23" spans="1:1" ht="24.75" x14ac:dyDescent="0.25">
      <c r="A23" s="257" t="s">
        <v>325</v>
      </c>
    </row>
    <row r="24" spans="1:1" ht="15.75" thickBot="1" x14ac:dyDescent="0.3">
      <c r="A24" s="53"/>
    </row>
    <row r="25" spans="1:1" ht="15.75" thickBot="1" x14ac:dyDescent="0.3">
      <c r="A25" s="217" t="s">
        <v>303</v>
      </c>
    </row>
    <row r="26" spans="1:1" x14ac:dyDescent="0.25">
      <c r="A26" s="242" t="s">
        <v>304</v>
      </c>
    </row>
    <row r="27" spans="1:1" x14ac:dyDescent="0.25">
      <c r="A27" s="242" t="s">
        <v>305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214</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220</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307</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306</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308</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8" t="s">
        <v>215</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220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307</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306</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308</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7"/>
    </row>
    <row r="33" spans="1:32" x14ac:dyDescent="0.25">
      <c r="A33" s="187"/>
      <c r="B33" s="243">
        <v>1750</v>
      </c>
      <c r="C33" s="244">
        <v>2400</v>
      </c>
      <c r="D33" s="244">
        <v>2400</v>
      </c>
      <c r="E33" s="244">
        <v>2400</v>
      </c>
      <c r="F33" s="244">
        <v>2400</v>
      </c>
      <c r="G33" s="244">
        <v>2400</v>
      </c>
      <c r="H33" s="244">
        <v>2400</v>
      </c>
      <c r="I33" s="202">
        <v>2000</v>
      </c>
      <c r="J33" s="202">
        <v>2000</v>
      </c>
      <c r="K33" s="202">
        <v>2000</v>
      </c>
      <c r="L33" s="202">
        <v>2000</v>
      </c>
      <c r="M33" s="202">
        <v>2000</v>
      </c>
      <c r="N33" s="202">
        <v>2000</v>
      </c>
      <c r="O33" s="202">
        <v>2000</v>
      </c>
      <c r="P33" s="202">
        <v>2000</v>
      </c>
      <c r="Q33" s="202">
        <v>2000</v>
      </c>
      <c r="R33" s="202">
        <v>2000</v>
      </c>
      <c r="S33" s="202">
        <v>2000</v>
      </c>
      <c r="T33" s="202">
        <v>2000</v>
      </c>
      <c r="U33" s="202">
        <v>2000</v>
      </c>
      <c r="V33" s="202">
        <v>2000</v>
      </c>
      <c r="W33" s="202">
        <v>2000</v>
      </c>
      <c r="X33" s="202">
        <v>2000</v>
      </c>
      <c r="Y33" s="202">
        <v>2000</v>
      </c>
      <c r="Z33" s="202">
        <v>2000</v>
      </c>
      <c r="AA33" s="202">
        <v>2000</v>
      </c>
      <c r="AB33" s="202">
        <v>2000</v>
      </c>
      <c r="AC33" s="202">
        <v>2000</v>
      </c>
      <c r="AD33" s="202">
        <v>2000</v>
      </c>
      <c r="AE33" s="202">
        <v>2000</v>
      </c>
      <c r="AF33" s="202">
        <v>2000</v>
      </c>
    </row>
    <row r="34" spans="1:32" x14ac:dyDescent="0.25">
      <c r="A34" s="187"/>
      <c r="B34" s="243">
        <f>B33*2</f>
        <v>3500</v>
      </c>
      <c r="C34" s="244">
        <f>C33*2</f>
        <v>4800</v>
      </c>
      <c r="D34" s="244">
        <f>D33*2</f>
        <v>4800</v>
      </c>
      <c r="E34" s="244">
        <f t="shared" ref="E34:H34" si="11">E33*2</f>
        <v>4800</v>
      </c>
      <c r="F34" s="244">
        <f t="shared" si="11"/>
        <v>4800</v>
      </c>
      <c r="G34" s="244">
        <f t="shared" si="11"/>
        <v>4800</v>
      </c>
      <c r="H34" s="244">
        <f t="shared" si="11"/>
        <v>4800</v>
      </c>
      <c r="I34" s="202">
        <f t="shared" ref="I34:Y34" si="12">I33*2</f>
        <v>4000</v>
      </c>
      <c r="J34" s="202">
        <f t="shared" si="12"/>
        <v>4000</v>
      </c>
      <c r="K34" s="202">
        <f t="shared" si="12"/>
        <v>4000</v>
      </c>
      <c r="L34" s="202">
        <f t="shared" si="12"/>
        <v>4000</v>
      </c>
      <c r="M34" s="202">
        <f t="shared" si="12"/>
        <v>4000</v>
      </c>
      <c r="N34" s="202">
        <f t="shared" si="12"/>
        <v>4000</v>
      </c>
      <c r="O34" s="202">
        <f t="shared" si="12"/>
        <v>4000</v>
      </c>
      <c r="P34" s="202">
        <f t="shared" si="12"/>
        <v>4000</v>
      </c>
      <c r="Q34" s="202">
        <f t="shared" si="12"/>
        <v>4000</v>
      </c>
      <c r="R34" s="202">
        <f t="shared" si="12"/>
        <v>4000</v>
      </c>
      <c r="S34" s="202">
        <f t="shared" si="12"/>
        <v>4000</v>
      </c>
      <c r="T34" s="202">
        <f t="shared" si="12"/>
        <v>4000</v>
      </c>
      <c r="U34" s="202">
        <f t="shared" si="12"/>
        <v>4000</v>
      </c>
      <c r="V34" s="202">
        <f t="shared" si="12"/>
        <v>4000</v>
      </c>
      <c r="W34" s="202">
        <f t="shared" si="12"/>
        <v>4000</v>
      </c>
      <c r="X34" s="202">
        <f t="shared" si="12"/>
        <v>4000</v>
      </c>
      <c r="Y34" s="202">
        <f t="shared" si="12"/>
        <v>4000</v>
      </c>
      <c r="Z34" s="202">
        <f t="shared" ref="Z34" si="13">Z33*2</f>
        <v>4000</v>
      </c>
      <c r="AA34" s="202">
        <f t="shared" ref="AA34" si="14">AA33*2</f>
        <v>4000</v>
      </c>
      <c r="AB34" s="202">
        <f t="shared" ref="AB34" si="15">AB33*2</f>
        <v>4000</v>
      </c>
      <c r="AC34" s="202">
        <f t="shared" ref="AC34" si="16">AC33*2</f>
        <v>4000</v>
      </c>
      <c r="AD34" s="202">
        <f t="shared" ref="AD34" si="17">AD33*2</f>
        <v>4000</v>
      </c>
      <c r="AE34" s="202">
        <f t="shared" ref="AE34:AF34" si="18">AE33*2</f>
        <v>4000</v>
      </c>
      <c r="AF34" s="202">
        <f t="shared" si="18"/>
        <v>4000</v>
      </c>
    </row>
    <row r="35" spans="1:32" x14ac:dyDescent="0.25">
      <c r="A35" s="187"/>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workbookViewId="0">
      <selection activeCell="E13" sqref="E13"/>
    </sheetView>
  </sheetViews>
  <sheetFormatPr defaultColWidth="9.140625" defaultRowHeight="15" x14ac:dyDescent="0.25"/>
  <cols>
    <col min="1" max="1" width="69" style="2" customWidth="1"/>
    <col min="2" max="16384" width="9.140625" style="1"/>
  </cols>
  <sheetData>
    <row r="1" spans="1:5" s="2" customFormat="1" ht="12.75" x14ac:dyDescent="0.2">
      <c r="A1" s="9" t="s">
        <v>301</v>
      </c>
    </row>
    <row r="2" spans="1:5" s="2" customFormat="1" ht="12.75" x14ac:dyDescent="0.2">
      <c r="A2" s="210" t="s">
        <v>414</v>
      </c>
    </row>
    <row r="3" spans="1:5" s="8" customFormat="1" x14ac:dyDescent="0.25">
      <c r="A3" s="259"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row>
    <row r="4" spans="1:5" s="8" customFormat="1" x14ac:dyDescent="0.25">
      <c r="A4" s="259"/>
      <c r="B4" s="113" t="e">
        <f>'C завтраками| Bed and breakfast'!#REF!</f>
        <v>#REF!</v>
      </c>
      <c r="C4" s="113" t="e">
        <f>'C завтраками| Bed and breakfast'!#REF!</f>
        <v>#REF!</v>
      </c>
      <c r="D4" s="113" t="e">
        <f>'C завтраками| Bed and breakfast'!#REF!</f>
        <v>#REF!</v>
      </c>
      <c r="E4" s="113" t="e">
        <f>'C завтраками| Bed and breakfast'!#REF!</f>
        <v>#REF!</v>
      </c>
    </row>
    <row r="5" spans="1:5" s="15" customFormat="1" ht="12" customHeight="1" x14ac:dyDescent="0.2">
      <c r="A5" s="13" t="s">
        <v>220</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307</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326</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327</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9" t="s">
        <v>377</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2" customHeight="1" x14ac:dyDescent="0.2">
      <c r="A22" s="43"/>
      <c r="B22" s="260"/>
      <c r="C22" s="260"/>
      <c r="D22" s="260"/>
      <c r="E22" s="260"/>
    </row>
    <row r="23" spans="1:5" s="16" customFormat="1" ht="12" customHeight="1" x14ac:dyDescent="0.2">
      <c r="A23" s="43"/>
      <c r="B23" s="260"/>
      <c r="C23" s="260"/>
      <c r="D23" s="260"/>
      <c r="E23" s="260"/>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71" t="s">
        <v>200</v>
      </c>
      <c r="B25" s="113" t="e">
        <f t="shared" ref="B25:E25" si="1">B4</f>
        <v>#REF!</v>
      </c>
      <c r="C25" s="113" t="e">
        <f t="shared" si="1"/>
        <v>#REF!</v>
      </c>
      <c r="D25" s="113" t="e">
        <f t="shared" si="1"/>
        <v>#REF!</v>
      </c>
      <c r="E25" s="113" t="e">
        <f t="shared" si="1"/>
        <v>#REF!</v>
      </c>
    </row>
    <row r="26" spans="1:5" s="16" customFormat="1" ht="12" customHeight="1" x14ac:dyDescent="0.2">
      <c r="A26" s="13" t="s">
        <v>220</v>
      </c>
      <c r="B26" s="273"/>
      <c r="C26" s="273"/>
      <c r="D26" s="273"/>
      <c r="E26" s="273"/>
    </row>
    <row r="27" spans="1:5" s="16" customFormat="1" ht="12" customHeight="1" x14ac:dyDescent="0.2">
      <c r="A27" s="4">
        <v>1</v>
      </c>
      <c r="B27" s="13" t="e">
        <f t="shared" ref="B27:E27" si="2">B6*0.9</f>
        <v>#REF!</v>
      </c>
      <c r="C27" s="13" t="e">
        <f t="shared" si="2"/>
        <v>#REF!</v>
      </c>
      <c r="D27" s="13" t="e">
        <f t="shared" si="2"/>
        <v>#REF!</v>
      </c>
      <c r="E27" s="13" t="e">
        <f t="shared" si="2"/>
        <v>#REF!</v>
      </c>
    </row>
    <row r="28" spans="1:5" s="16" customFormat="1" ht="12" customHeight="1" x14ac:dyDescent="0.2">
      <c r="A28" s="4">
        <v>2</v>
      </c>
      <c r="B28" s="13" t="e">
        <f t="shared" ref="B28:E28" si="3">B7*0.9</f>
        <v>#REF!</v>
      </c>
      <c r="C28" s="13" t="e">
        <f t="shared" si="3"/>
        <v>#REF!</v>
      </c>
      <c r="D28" s="13" t="e">
        <f t="shared" si="3"/>
        <v>#REF!</v>
      </c>
      <c r="E28" s="13" t="e">
        <f t="shared" si="3"/>
        <v>#REF!</v>
      </c>
    </row>
    <row r="29" spans="1:5" s="16" customFormat="1" ht="12" customHeight="1" x14ac:dyDescent="0.2">
      <c r="A29" s="13" t="s">
        <v>307</v>
      </c>
      <c r="B29" s="13"/>
      <c r="C29" s="13"/>
      <c r="D29" s="13"/>
      <c r="E29" s="13"/>
    </row>
    <row r="30" spans="1:5" s="16" customFormat="1" ht="12" customHeight="1" x14ac:dyDescent="0.2">
      <c r="A30" s="4">
        <v>1</v>
      </c>
      <c r="B30" s="13" t="e">
        <f t="shared" ref="B30:E30" si="4">B9*0.9</f>
        <v>#REF!</v>
      </c>
      <c r="C30" s="13" t="e">
        <f t="shared" si="4"/>
        <v>#REF!</v>
      </c>
      <c r="D30" s="13" t="e">
        <f t="shared" si="4"/>
        <v>#REF!</v>
      </c>
      <c r="E30" s="13" t="e">
        <f t="shared" si="4"/>
        <v>#REF!</v>
      </c>
    </row>
    <row r="31" spans="1:5" s="16" customFormat="1" ht="12" customHeight="1" x14ac:dyDescent="0.2">
      <c r="A31" s="4">
        <v>2</v>
      </c>
      <c r="B31" s="13" t="e">
        <f t="shared" ref="B31:E31" si="5">B10*0.9</f>
        <v>#REF!</v>
      </c>
      <c r="C31" s="13" t="e">
        <f t="shared" si="5"/>
        <v>#REF!</v>
      </c>
      <c r="D31" s="13" t="e">
        <f t="shared" si="5"/>
        <v>#REF!</v>
      </c>
      <c r="E31" s="13" t="e">
        <f t="shared" si="5"/>
        <v>#REF!</v>
      </c>
    </row>
    <row r="32" spans="1:5" s="16" customFormat="1" ht="12" customHeight="1" x14ac:dyDescent="0.2">
      <c r="A32" s="13" t="s">
        <v>326</v>
      </c>
      <c r="B32" s="13"/>
      <c r="C32" s="13"/>
      <c r="D32" s="13"/>
      <c r="E32" s="13"/>
    </row>
    <row r="33" spans="1:5" s="16" customFormat="1" ht="12" customHeight="1" x14ac:dyDescent="0.2">
      <c r="A33" s="4">
        <v>1</v>
      </c>
      <c r="B33" s="13" t="e">
        <f t="shared" ref="B33:E33" si="6">B12*0.9</f>
        <v>#REF!</v>
      </c>
      <c r="C33" s="13" t="e">
        <f t="shared" si="6"/>
        <v>#REF!</v>
      </c>
      <c r="D33" s="13" t="e">
        <f t="shared" si="6"/>
        <v>#REF!</v>
      </c>
      <c r="E33" s="13" t="e">
        <f t="shared" si="6"/>
        <v>#REF!</v>
      </c>
    </row>
    <row r="34" spans="1:5" s="16" customFormat="1" ht="12" customHeight="1" x14ac:dyDescent="0.2">
      <c r="A34" s="4">
        <v>2</v>
      </c>
      <c r="B34" s="13" t="e">
        <f t="shared" ref="B34:E34" si="7">B13*0.9</f>
        <v>#REF!</v>
      </c>
      <c r="C34" s="13" t="e">
        <f t="shared" si="7"/>
        <v>#REF!</v>
      </c>
      <c r="D34" s="13" t="e">
        <f t="shared" si="7"/>
        <v>#REF!</v>
      </c>
      <c r="E34" s="13" t="e">
        <f t="shared" si="7"/>
        <v>#REF!</v>
      </c>
    </row>
    <row r="35" spans="1:5" s="16" customFormat="1" ht="12" customHeight="1" x14ac:dyDescent="0.2">
      <c r="A35" s="13" t="s">
        <v>327</v>
      </c>
      <c r="B35" s="13"/>
      <c r="C35" s="13"/>
      <c r="D35" s="13"/>
      <c r="E35" s="13"/>
    </row>
    <row r="36" spans="1:5" s="16" customFormat="1" ht="12" customHeight="1" x14ac:dyDescent="0.2">
      <c r="A36" s="4">
        <v>1</v>
      </c>
      <c r="B36" s="13" t="e">
        <f t="shared" ref="B36:E36" si="8">B15*0.9</f>
        <v>#REF!</v>
      </c>
      <c r="C36" s="13" t="e">
        <f t="shared" si="8"/>
        <v>#REF!</v>
      </c>
      <c r="D36" s="13" t="e">
        <f t="shared" si="8"/>
        <v>#REF!</v>
      </c>
      <c r="E36" s="13" t="e">
        <f t="shared" si="8"/>
        <v>#REF!</v>
      </c>
    </row>
    <row r="37" spans="1:5" s="16" customFormat="1" ht="12" customHeight="1" x14ac:dyDescent="0.2">
      <c r="A37" s="278">
        <v>2</v>
      </c>
      <c r="B37" s="13" t="e">
        <f t="shared" ref="B37:E37" si="9">B16*0.9</f>
        <v>#REF!</v>
      </c>
      <c r="C37" s="13" t="e">
        <f t="shared" si="9"/>
        <v>#REF!</v>
      </c>
      <c r="D37" s="13" t="e">
        <f t="shared" si="9"/>
        <v>#REF!</v>
      </c>
      <c r="E37" s="13" t="e">
        <f t="shared" si="9"/>
        <v>#REF!</v>
      </c>
    </row>
    <row r="38" spans="1:5" s="16" customFormat="1" ht="12" customHeight="1" x14ac:dyDescent="0.2">
      <c r="A38" s="279" t="s">
        <v>377</v>
      </c>
      <c r="B38" s="13"/>
      <c r="C38" s="13"/>
      <c r="D38" s="13"/>
      <c r="E38" s="13"/>
    </row>
    <row r="39" spans="1:5" s="16" customFormat="1" ht="12" customHeight="1" x14ac:dyDescent="0.2">
      <c r="A39" s="4">
        <v>1</v>
      </c>
      <c r="B39" s="13" t="e">
        <f t="shared" ref="B39:E39" si="10">B18*0.9</f>
        <v>#REF!</v>
      </c>
      <c r="C39" s="13" t="e">
        <f t="shared" si="10"/>
        <v>#REF!</v>
      </c>
      <c r="D39" s="13" t="e">
        <f t="shared" si="10"/>
        <v>#REF!</v>
      </c>
      <c r="E39" s="13" t="e">
        <f t="shared" si="10"/>
        <v>#REF!</v>
      </c>
    </row>
    <row r="40" spans="1:5" s="16" customFormat="1" ht="12" customHeight="1" x14ac:dyDescent="0.2">
      <c r="A40" s="278">
        <v>2</v>
      </c>
      <c r="B40" s="13" t="e">
        <f t="shared" ref="B40:E40" si="11">B19*0.9</f>
        <v>#REF!</v>
      </c>
      <c r="C40" s="13" t="e">
        <f t="shared" si="11"/>
        <v>#REF!</v>
      </c>
      <c r="D40" s="13" t="e">
        <f t="shared" si="11"/>
        <v>#REF!</v>
      </c>
      <c r="E40" s="13" t="e">
        <f t="shared" si="11"/>
        <v>#REF!</v>
      </c>
    </row>
    <row r="41" spans="1:5" s="16" customFormat="1" ht="12" customHeight="1" x14ac:dyDescent="0.2">
      <c r="A41" s="278">
        <v>3</v>
      </c>
      <c r="B41" s="13" t="e">
        <f t="shared" ref="B41:E41" si="12">B20*0.9</f>
        <v>#REF!</v>
      </c>
      <c r="C41" s="13" t="e">
        <f t="shared" si="12"/>
        <v>#REF!</v>
      </c>
      <c r="D41" s="13" t="e">
        <f t="shared" si="12"/>
        <v>#REF!</v>
      </c>
      <c r="E41" s="13" t="e">
        <f t="shared" si="12"/>
        <v>#REF!</v>
      </c>
    </row>
    <row r="42" spans="1:5" s="16" customFormat="1" ht="12" customHeight="1" x14ac:dyDescent="0.2">
      <c r="A42" s="278">
        <v>4</v>
      </c>
      <c r="B42" s="13" t="e">
        <f t="shared" ref="B42:E42" si="13">B21*0.9</f>
        <v>#REF!</v>
      </c>
      <c r="C42" s="13" t="e">
        <f t="shared" si="13"/>
        <v>#REF!</v>
      </c>
      <c r="D42" s="13" t="e">
        <f t="shared" si="13"/>
        <v>#REF!</v>
      </c>
      <c r="E42" s="13" t="e">
        <f t="shared" si="13"/>
        <v>#REF!</v>
      </c>
    </row>
    <row r="43" spans="1:5" s="16" customFormat="1" ht="165" x14ac:dyDescent="0.2">
      <c r="A43" s="304" t="s">
        <v>426</v>
      </c>
    </row>
    <row r="44" spans="1:5" s="16" customFormat="1" ht="12" customHeight="1" x14ac:dyDescent="0.2">
      <c r="A44" s="224" t="s">
        <v>73</v>
      </c>
    </row>
    <row r="45" spans="1:5" s="14" customFormat="1" ht="12" x14ac:dyDescent="0.2">
      <c r="A45" s="221" t="s">
        <v>415</v>
      </c>
    </row>
    <row r="46" spans="1:5" s="14" customFormat="1" ht="12" x14ac:dyDescent="0.2">
      <c r="A46" s="221" t="s">
        <v>416</v>
      </c>
    </row>
    <row r="47" spans="1:5" s="14" customFormat="1" ht="12.75" customHeight="1" x14ac:dyDescent="0.2">
      <c r="A47" s="155"/>
    </row>
    <row r="48" spans="1:5"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row>
    <row r="55" spans="1:1" s="8" customFormat="1" ht="42" x14ac:dyDescent="0.25">
      <c r="A55" s="225" t="s">
        <v>421</v>
      </c>
    </row>
    <row r="56" spans="1:1" s="8" customFormat="1" ht="42" x14ac:dyDescent="0.25">
      <c r="A56" s="270" t="s">
        <v>417</v>
      </c>
    </row>
    <row r="57" spans="1:1" s="8" customFormat="1" ht="31.5" x14ac:dyDescent="0.25">
      <c r="A57" s="270" t="s">
        <v>418</v>
      </c>
    </row>
    <row r="58" spans="1:1" s="8" customFormat="1" ht="31.5" x14ac:dyDescent="0.25">
      <c r="A58" s="270" t="s">
        <v>422</v>
      </c>
    </row>
    <row r="59" spans="1:1" s="8" customFormat="1" ht="31.5" x14ac:dyDescent="0.25">
      <c r="A59" s="270" t="s">
        <v>427</v>
      </c>
    </row>
    <row r="60" spans="1:1" s="8" customFormat="1" ht="31.5" x14ac:dyDescent="0.25">
      <c r="A60" s="270" t="s">
        <v>428</v>
      </c>
    </row>
    <row r="61" spans="1:1" s="8" customFormat="1" ht="42" x14ac:dyDescent="0.25">
      <c r="A61" s="186" t="s">
        <v>196</v>
      </c>
    </row>
    <row r="62" spans="1:1" s="8" customFormat="1" ht="63" x14ac:dyDescent="0.25">
      <c r="A62" s="303" t="s">
        <v>419</v>
      </c>
    </row>
    <row r="63" spans="1:1" s="8" customFormat="1" ht="21" x14ac:dyDescent="0.25">
      <c r="A63" s="216" t="s">
        <v>192</v>
      </c>
    </row>
    <row r="64" spans="1:1" s="8" customFormat="1" ht="54" x14ac:dyDescent="0.25">
      <c r="A64" s="170" t="s">
        <v>420</v>
      </c>
    </row>
    <row r="65" spans="1:1" s="8" customFormat="1" ht="31.5" x14ac:dyDescent="0.25">
      <c r="A65" s="161" t="s">
        <v>194</v>
      </c>
    </row>
    <row r="66" spans="1:1" s="8" customFormat="1" x14ac:dyDescent="0.25">
      <c r="A66" s="73"/>
    </row>
    <row r="67" spans="1:1" s="8" customFormat="1" x14ac:dyDescent="0.25">
      <c r="A67" s="129" t="s">
        <v>72</v>
      </c>
    </row>
    <row r="68" spans="1:1" s="8" customFormat="1" ht="24" x14ac:dyDescent="0.25">
      <c r="A68" s="60" t="s">
        <v>136</v>
      </c>
    </row>
    <row r="69" spans="1:1" s="8" customFormat="1" ht="24" x14ac:dyDescent="0.25">
      <c r="A69" s="60" t="s">
        <v>137</v>
      </c>
    </row>
    <row r="70" spans="1:1" s="8" customFormat="1" x14ac:dyDescent="0.25">
      <c r="A70" s="53"/>
    </row>
    <row r="71" spans="1:1" s="8" customFormat="1" x14ac:dyDescent="0.25"/>
    <row r="72" spans="1:1" x14ac:dyDescent="0.25">
      <c r="A72" s="8"/>
    </row>
    <row r="73" spans="1:1" x14ac:dyDescent="0.25">
      <c r="A73" s="15"/>
    </row>
    <row r="74" spans="1:1" x14ac:dyDescent="0.25">
      <c r="A74" s="15"/>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301</v>
      </c>
    </row>
    <row r="2" spans="1:3" x14ac:dyDescent="0.25">
      <c r="A2" s="175" t="s">
        <v>198</v>
      </c>
    </row>
    <row r="3" spans="1:3" x14ac:dyDescent="0.25">
      <c r="A3" s="176"/>
    </row>
    <row r="4" spans="1:3" x14ac:dyDescent="0.25">
      <c r="A4" s="153" t="s">
        <v>169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326</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327</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84" x14ac:dyDescent="0.25">
      <c r="A19" s="233" t="s">
        <v>332</v>
      </c>
    </row>
    <row r="20" spans="1:1" ht="15.75" thickBot="1" x14ac:dyDescent="0.3">
      <c r="A20" s="60"/>
    </row>
    <row r="21" spans="1:1" ht="15.75" thickBot="1" x14ac:dyDescent="0.3">
      <c r="A21" s="217" t="s">
        <v>261</v>
      </c>
    </row>
    <row r="22" spans="1:1" ht="15.75" thickBot="1" x14ac:dyDescent="0.3">
      <c r="A22" s="256" t="s">
        <v>333</v>
      </c>
    </row>
    <row r="23" spans="1:1" ht="24.75" x14ac:dyDescent="0.25">
      <c r="A23" s="257" t="s">
        <v>334</v>
      </c>
    </row>
    <row r="24" spans="1:1" ht="15.75" thickBot="1" x14ac:dyDescent="0.3">
      <c r="A24" s="258"/>
    </row>
    <row r="25" spans="1:1" ht="15.75" thickBot="1" x14ac:dyDescent="0.3">
      <c r="A25" s="217" t="s">
        <v>72</v>
      </c>
    </row>
    <row r="26" spans="1:1" ht="84" x14ac:dyDescent="0.25">
      <c r="A26" s="194" t="s">
        <v>247</v>
      </c>
    </row>
    <row r="27" spans="1:1" x14ac:dyDescent="0.25">
      <c r="A27" s="5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307</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5" t="s">
        <v>326</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5" t="s">
        <v>327</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204" t="s">
        <v>64</v>
      </c>
    </row>
    <row r="22" spans="1:6" ht="14.65" customHeight="1" x14ac:dyDescent="0.25">
      <c r="A22" s="319" t="s">
        <v>330</v>
      </c>
    </row>
    <row r="23" spans="1:6" ht="16.5" customHeight="1" x14ac:dyDescent="0.25">
      <c r="A23" s="320"/>
    </row>
    <row r="24" spans="1:6" x14ac:dyDescent="0.25">
      <c r="A24" s="320"/>
    </row>
    <row r="25" spans="1:6" ht="63.4" customHeight="1" x14ac:dyDescent="0.25">
      <c r="A25" s="321"/>
    </row>
    <row r="26" spans="1:6" ht="26.25" customHeight="1" x14ac:dyDescent="0.25">
      <c r="A26" s="221" t="s">
        <v>85</v>
      </c>
    </row>
    <row r="27" spans="1:6" ht="60.75" x14ac:dyDescent="0.25">
      <c r="A27" s="254" t="s">
        <v>317</v>
      </c>
    </row>
    <row r="28" spans="1:6" x14ac:dyDescent="0.25">
      <c r="A28" s="15"/>
    </row>
    <row r="29" spans="1:6" x14ac:dyDescent="0.25">
      <c r="A29" s="236" t="s">
        <v>73</v>
      </c>
    </row>
    <row r="30" spans="1:6" x14ac:dyDescent="0.25">
      <c r="A30" s="237" t="s">
        <v>309</v>
      </c>
    </row>
    <row r="31" spans="1:6" x14ac:dyDescent="0.25">
      <c r="A31" s="237" t="s">
        <v>328</v>
      </c>
    </row>
    <row r="32" spans="1:6" ht="24.75" thickBot="1" x14ac:dyDescent="0.3">
      <c r="A32" s="248" t="s">
        <v>313</v>
      </c>
    </row>
    <row r="33" spans="1:1" x14ac:dyDescent="0.25">
      <c r="A33" s="347" t="s">
        <v>335</v>
      </c>
    </row>
    <row r="34" spans="1:1" ht="135" customHeight="1" thickBot="1" x14ac:dyDescent="0.3">
      <c r="A34" s="348"/>
    </row>
    <row r="35" spans="1:1" ht="15.75" thickBot="1" x14ac:dyDescent="0.3">
      <c r="A35" s="255"/>
    </row>
    <row r="36" spans="1:1" ht="24" x14ac:dyDescent="0.25">
      <c r="A36" s="245" t="s">
        <v>87</v>
      </c>
    </row>
    <row r="37" spans="1:1" ht="24" x14ac:dyDescent="0.25">
      <c r="A37" s="246" t="s">
        <v>310</v>
      </c>
    </row>
    <row r="38" spans="1:1" ht="24" x14ac:dyDescent="0.25">
      <c r="A38" s="246" t="s">
        <v>311</v>
      </c>
    </row>
    <row r="39" spans="1:1" ht="24.75" thickBot="1" x14ac:dyDescent="0.3">
      <c r="A39" s="247" t="s">
        <v>312</v>
      </c>
    </row>
    <row r="40" spans="1:1" ht="15.75" thickBot="1" x14ac:dyDescent="0.3">
      <c r="A40" s="193" t="s">
        <v>72</v>
      </c>
    </row>
    <row r="41" spans="1:1" ht="72" x14ac:dyDescent="0.25">
      <c r="A41" s="194" t="s">
        <v>247</v>
      </c>
    </row>
    <row r="42" spans="1:1" x14ac:dyDescent="0.25">
      <c r="A42" s="194"/>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326</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327</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220</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307</v>
      </c>
      <c r="B27" s="180"/>
      <c r="C27" s="180"/>
      <c r="D27" s="180"/>
      <c r="E27" s="180"/>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5" t="s">
        <v>326</v>
      </c>
      <c r="B30" s="180"/>
      <c r="C30" s="180"/>
      <c r="D30" s="180"/>
      <c r="E30" s="180"/>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5" t="s">
        <v>327</v>
      </c>
      <c r="B33" s="180"/>
      <c r="C33" s="180"/>
      <c r="D33" s="180"/>
      <c r="E33" s="180"/>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53"/>
      <c r="B35" s="167"/>
      <c r="C35" s="167"/>
      <c r="D35" s="167"/>
      <c r="E35" s="167"/>
      <c r="F35" s="167"/>
    </row>
    <row r="36" spans="1:6" x14ac:dyDescent="0.25">
      <c r="A36" s="204" t="s">
        <v>64</v>
      </c>
    </row>
    <row r="37" spans="1:6" ht="14.65" customHeight="1" x14ac:dyDescent="0.25">
      <c r="A37" s="319" t="s">
        <v>330</v>
      </c>
    </row>
    <row r="38" spans="1:6" ht="16.5" customHeight="1" x14ac:dyDescent="0.25">
      <c r="A38" s="320"/>
    </row>
    <row r="39" spans="1:6" x14ac:dyDescent="0.25">
      <c r="A39" s="320"/>
    </row>
    <row r="40" spans="1:6" ht="63.4" customHeight="1" x14ac:dyDescent="0.25">
      <c r="A40" s="321"/>
    </row>
    <row r="41" spans="1:6" ht="26.25" customHeight="1" x14ac:dyDescent="0.25">
      <c r="A41" s="221" t="s">
        <v>85</v>
      </c>
    </row>
    <row r="42" spans="1:6" ht="60.75" x14ac:dyDescent="0.25">
      <c r="A42" s="254" t="s">
        <v>317</v>
      </c>
    </row>
    <row r="43" spans="1:6" x14ac:dyDescent="0.25">
      <c r="A43" s="15"/>
    </row>
    <row r="44" spans="1:6" x14ac:dyDescent="0.25">
      <c r="A44" s="236" t="s">
        <v>73</v>
      </c>
    </row>
    <row r="45" spans="1:6" x14ac:dyDescent="0.25">
      <c r="A45" s="237" t="s">
        <v>309</v>
      </c>
    </row>
    <row r="46" spans="1:6" x14ac:dyDescent="0.25">
      <c r="A46" s="237" t="s">
        <v>328</v>
      </c>
    </row>
    <row r="47" spans="1:6" ht="24.75" thickBot="1" x14ac:dyDescent="0.3">
      <c r="A47" s="248" t="s">
        <v>313</v>
      </c>
    </row>
    <row r="48" spans="1:6" x14ac:dyDescent="0.25">
      <c r="A48" s="347" t="s">
        <v>335</v>
      </c>
    </row>
    <row r="49" spans="1:1" ht="135" customHeight="1" thickBot="1" x14ac:dyDescent="0.3">
      <c r="A49" s="348"/>
    </row>
    <row r="50" spans="1:1" ht="15.75" thickBot="1" x14ac:dyDescent="0.3">
      <c r="A50" s="255"/>
    </row>
    <row r="51" spans="1:1" ht="24" x14ac:dyDescent="0.25">
      <c r="A51" s="245" t="s">
        <v>87</v>
      </c>
    </row>
    <row r="52" spans="1:1" ht="24" x14ac:dyDescent="0.25">
      <c r="A52" s="246" t="s">
        <v>310</v>
      </c>
    </row>
    <row r="53" spans="1:1" ht="24" x14ac:dyDescent="0.25">
      <c r="A53" s="246" t="s">
        <v>311</v>
      </c>
    </row>
    <row r="54" spans="1:1" ht="24.75" thickBot="1" x14ac:dyDescent="0.3">
      <c r="A54" s="247" t="s">
        <v>312</v>
      </c>
    </row>
    <row r="55" spans="1:1" ht="15.75" thickBot="1" x14ac:dyDescent="0.3">
      <c r="A55" s="193" t="s">
        <v>72</v>
      </c>
    </row>
    <row r="56" spans="1:1" ht="72" x14ac:dyDescent="0.25">
      <c r="A56" s="194" t="s">
        <v>247</v>
      </c>
    </row>
    <row r="57" spans="1:1" x14ac:dyDescent="0.25">
      <c r="A57" s="194"/>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33" t="s">
        <v>331</v>
      </c>
    </row>
    <row r="19" spans="1:1" s="8" customFormat="1" ht="36" x14ac:dyDescent="0.25">
      <c r="A19" s="156" t="s">
        <v>347</v>
      </c>
    </row>
    <row r="20" spans="1:1" ht="165" x14ac:dyDescent="0.25">
      <c r="A20" s="261" t="s">
        <v>336</v>
      </c>
    </row>
    <row r="21" spans="1:1" ht="15.75" thickBot="1" x14ac:dyDescent="0.3">
      <c r="A21" s="211" t="s">
        <v>73</v>
      </c>
    </row>
    <row r="22" spans="1:1" ht="15.75" thickBot="1" x14ac:dyDescent="0.3">
      <c r="A22" s="212" t="s">
        <v>363</v>
      </c>
    </row>
    <row r="23" spans="1:1" ht="24.75" x14ac:dyDescent="0.25">
      <c r="A23" s="213" t="s">
        <v>364</v>
      </c>
    </row>
    <row r="25" spans="1:1" ht="38.25" x14ac:dyDescent="0.25">
      <c r="A25" s="215" t="s">
        <v>263</v>
      </c>
    </row>
    <row r="26" spans="1:1" ht="42" x14ac:dyDescent="0.25">
      <c r="A26" s="206" t="s">
        <v>337</v>
      </c>
    </row>
    <row r="27" spans="1:1" ht="52.5" x14ac:dyDescent="0.25">
      <c r="A27" s="206" t="s">
        <v>338</v>
      </c>
    </row>
    <row r="28" spans="1:1" ht="31.5" x14ac:dyDescent="0.25">
      <c r="A28" s="206" t="s">
        <v>339</v>
      </c>
    </row>
    <row r="29" spans="1:1" ht="31.5" x14ac:dyDescent="0.25">
      <c r="A29" s="206" t="s">
        <v>340</v>
      </c>
    </row>
    <row r="30" spans="1:1" ht="31.5" x14ac:dyDescent="0.25">
      <c r="A30" s="206" t="s">
        <v>341</v>
      </c>
    </row>
    <row r="31" spans="1:1" ht="42" x14ac:dyDescent="0.25">
      <c r="A31" s="206" t="s">
        <v>342</v>
      </c>
    </row>
    <row r="32" spans="1:1" ht="31.5" x14ac:dyDescent="0.25">
      <c r="A32" s="206" t="s">
        <v>343</v>
      </c>
    </row>
    <row r="33" spans="1:1" ht="42" x14ac:dyDescent="0.25">
      <c r="A33" s="206" t="s">
        <v>344</v>
      </c>
    </row>
    <row r="34" spans="1:1" ht="31.5" x14ac:dyDescent="0.25">
      <c r="A34" s="206" t="s">
        <v>345</v>
      </c>
    </row>
    <row r="35" spans="1:1" ht="21" x14ac:dyDescent="0.25">
      <c r="A35" s="206" t="s">
        <v>346</v>
      </c>
    </row>
    <row r="36" spans="1:1" x14ac:dyDescent="0.25">
      <c r="A36" s="168"/>
    </row>
    <row r="37" spans="1:1" ht="52.5" x14ac:dyDescent="0.25">
      <c r="A37" s="186" t="s">
        <v>196</v>
      </c>
    </row>
    <row r="38" spans="1:1" ht="21" x14ac:dyDescent="0.25">
      <c r="A38" s="216"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33" t="s">
        <v>331</v>
      </c>
    </row>
    <row r="34" spans="1:1" s="8" customFormat="1" ht="36" x14ac:dyDescent="0.25">
      <c r="A34" s="156" t="s">
        <v>347</v>
      </c>
    </row>
    <row r="35" spans="1:1" ht="165" x14ac:dyDescent="0.25">
      <c r="A35" s="261" t="s">
        <v>336</v>
      </c>
    </row>
    <row r="36" spans="1:1" ht="15.75" thickBot="1" x14ac:dyDescent="0.3">
      <c r="A36" s="211" t="s">
        <v>73</v>
      </c>
    </row>
    <row r="37" spans="1:1" ht="15.75" thickBot="1" x14ac:dyDescent="0.3">
      <c r="A37" s="212" t="s">
        <v>363</v>
      </c>
    </row>
    <row r="38" spans="1:1" ht="24.75" x14ac:dyDescent="0.25">
      <c r="A38" s="213" t="s">
        <v>364</v>
      </c>
    </row>
    <row r="40" spans="1:1" ht="38.25" x14ac:dyDescent="0.25">
      <c r="A40" s="215" t="s">
        <v>263</v>
      </c>
    </row>
    <row r="41" spans="1:1" ht="42" x14ac:dyDescent="0.25">
      <c r="A41" s="206" t="s">
        <v>337</v>
      </c>
    </row>
    <row r="42" spans="1:1" ht="52.5" x14ac:dyDescent="0.25">
      <c r="A42" s="206" t="s">
        <v>338</v>
      </c>
    </row>
    <row r="43" spans="1:1" ht="31.5" x14ac:dyDescent="0.25">
      <c r="A43" s="206" t="s">
        <v>339</v>
      </c>
    </row>
    <row r="44" spans="1:1" ht="31.5" x14ac:dyDescent="0.25">
      <c r="A44" s="206" t="s">
        <v>340</v>
      </c>
    </row>
    <row r="45" spans="1:1" ht="31.5" x14ac:dyDescent="0.25">
      <c r="A45" s="206" t="s">
        <v>341</v>
      </c>
    </row>
    <row r="46" spans="1:1" ht="42" x14ac:dyDescent="0.25">
      <c r="A46" s="206" t="s">
        <v>342</v>
      </c>
    </row>
    <row r="47" spans="1:1" ht="31.5" x14ac:dyDescent="0.25">
      <c r="A47" s="206" t="s">
        <v>343</v>
      </c>
    </row>
    <row r="48" spans="1:1" ht="42" x14ac:dyDescent="0.25">
      <c r="A48" s="206" t="s">
        <v>344</v>
      </c>
    </row>
    <row r="49" spans="1:1" ht="31.5" x14ac:dyDescent="0.25">
      <c r="A49" s="206" t="s">
        <v>345</v>
      </c>
    </row>
    <row r="50" spans="1:1" ht="21" x14ac:dyDescent="0.25">
      <c r="A50" s="206" t="s">
        <v>346</v>
      </c>
    </row>
    <row r="51" spans="1:1" x14ac:dyDescent="0.25">
      <c r="A51" s="168"/>
    </row>
    <row r="52" spans="1:1" ht="42" x14ac:dyDescent="0.25">
      <c r="A52" s="186" t="s">
        <v>196</v>
      </c>
    </row>
    <row r="53" spans="1:1" ht="21" x14ac:dyDescent="0.25">
      <c r="A53" s="216"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33" t="s">
        <v>331</v>
      </c>
    </row>
    <row r="35" spans="1:1" s="8" customFormat="1" ht="36" x14ac:dyDescent="0.25">
      <c r="A35" s="156" t="s">
        <v>347</v>
      </c>
    </row>
    <row r="36" spans="1:1" ht="165" x14ac:dyDescent="0.25">
      <c r="A36" s="261" t="s">
        <v>336</v>
      </c>
    </row>
    <row r="37" spans="1:1" ht="15.75" thickBot="1" x14ac:dyDescent="0.3">
      <c r="A37" s="211" t="s">
        <v>73</v>
      </c>
    </row>
    <row r="38" spans="1:1" ht="15.75" thickBot="1" x14ac:dyDescent="0.3">
      <c r="A38" s="212" t="s">
        <v>363</v>
      </c>
    </row>
    <row r="39" spans="1:1" ht="24.75" x14ac:dyDescent="0.25">
      <c r="A39" s="213" t="s">
        <v>364</v>
      </c>
    </row>
    <row r="41" spans="1:1" ht="38.25" x14ac:dyDescent="0.25">
      <c r="A41" s="215" t="s">
        <v>263</v>
      </c>
    </row>
    <row r="42" spans="1:1" ht="42" x14ac:dyDescent="0.25">
      <c r="A42" s="206" t="s">
        <v>337</v>
      </c>
    </row>
    <row r="43" spans="1:1" ht="52.5" x14ac:dyDescent="0.25">
      <c r="A43" s="206" t="s">
        <v>338</v>
      </c>
    </row>
    <row r="44" spans="1:1" ht="31.5" x14ac:dyDescent="0.25">
      <c r="A44" s="206" t="s">
        <v>339</v>
      </c>
    </row>
    <row r="45" spans="1:1" ht="31.5" x14ac:dyDescent="0.25">
      <c r="A45" s="206" t="s">
        <v>340</v>
      </c>
    </row>
    <row r="46" spans="1:1" ht="31.5" x14ac:dyDescent="0.25">
      <c r="A46" s="206" t="s">
        <v>341</v>
      </c>
    </row>
    <row r="47" spans="1:1" ht="42" x14ac:dyDescent="0.25">
      <c r="A47" s="206" t="s">
        <v>342</v>
      </c>
    </row>
    <row r="48" spans="1:1" ht="31.5" x14ac:dyDescent="0.25">
      <c r="A48" s="206" t="s">
        <v>343</v>
      </c>
    </row>
    <row r="49" spans="1:1" ht="42" x14ac:dyDescent="0.25">
      <c r="A49" s="206" t="s">
        <v>344</v>
      </c>
    </row>
    <row r="50" spans="1:1" ht="31.5" x14ac:dyDescent="0.25">
      <c r="A50" s="206" t="s">
        <v>345</v>
      </c>
    </row>
    <row r="51" spans="1:1" ht="21" x14ac:dyDescent="0.25">
      <c r="A51" s="206" t="s">
        <v>346</v>
      </c>
    </row>
    <row r="52" spans="1:1" x14ac:dyDescent="0.25">
      <c r="A52" s="168"/>
    </row>
    <row r="53" spans="1:1" ht="42" x14ac:dyDescent="0.25">
      <c r="A53" s="186" t="s">
        <v>196</v>
      </c>
    </row>
    <row r="54" spans="1:1" ht="21" x14ac:dyDescent="0.25">
      <c r="A54" s="216"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'C завтраками| Bed and breakfast'!#REF!</f>
        <v>#REF!</v>
      </c>
      <c r="C2" s="287" t="e">
        <f>'C завтраками| Bed and breakfast'!#REF!</f>
        <v>#REF!</v>
      </c>
      <c r="D2" s="287" t="e">
        <f>'C завтраками| Bed and breakfast'!#REF!</f>
        <v>#REF!</v>
      </c>
      <c r="E2" s="287" t="e">
        <f>'C завтраками| Bed and breakfast'!#REF!</f>
        <v>#REF!</v>
      </c>
      <c r="F2" s="287" t="e">
        <f>'C завтраками| Bed and breakfast'!#REF!</f>
        <v>#REF!</v>
      </c>
    </row>
    <row r="3" spans="1:6" s="8" customFormat="1" ht="24" customHeight="1" x14ac:dyDescent="0.25">
      <c r="A3" s="282" t="s">
        <v>200</v>
      </c>
      <c r="B3" s="287" t="e">
        <f>'C завтраками| Bed and breakfast'!#REF!</f>
        <v>#REF!</v>
      </c>
      <c r="C3" s="287" t="e">
        <f>'C завтраками| Bed and breakfast'!#REF!</f>
        <v>#REF!</v>
      </c>
      <c r="D3" s="287" t="e">
        <f>'C завтраками| Bed and breakfast'!#REF!</f>
        <v>#REF!</v>
      </c>
      <c r="E3" s="287" t="e">
        <f>'C завтраками| Bed and breakfast'!#REF!</f>
        <v>#REF!</v>
      </c>
      <c r="F3" s="287" t="e">
        <f>'C завтраками| Bed and breakfast'!#REF!</f>
        <v>#REF!</v>
      </c>
    </row>
    <row r="4" spans="1:6" s="15" customFormat="1" ht="12" customHeight="1" x14ac:dyDescent="0.2">
      <c r="A4" s="13" t="s">
        <v>220</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307</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326</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327</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8">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9" t="s">
        <v>377</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8">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8">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8">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66" t="s">
        <v>362</v>
      </c>
      <c r="B24" s="287" t="e">
        <f t="shared" ref="B24:F24" si="0">B2</f>
        <v>#REF!</v>
      </c>
      <c r="C24" s="287" t="e">
        <f t="shared" si="0"/>
        <v>#REF!</v>
      </c>
      <c r="D24" s="287" t="e">
        <f t="shared" si="0"/>
        <v>#REF!</v>
      </c>
      <c r="E24" s="287" t="e">
        <f t="shared" si="0"/>
        <v>#REF!</v>
      </c>
      <c r="F24" s="287" t="e">
        <f t="shared" si="0"/>
        <v>#REF!</v>
      </c>
    </row>
    <row r="25" spans="1:6" s="15" customFormat="1" ht="23.45" customHeight="1" x14ac:dyDescent="0.2">
      <c r="A25" s="282" t="s">
        <v>200</v>
      </c>
      <c r="B25" s="287" t="e">
        <f t="shared" ref="B25:F25" si="1">B3</f>
        <v>#REF!</v>
      </c>
      <c r="C25" s="287" t="e">
        <f t="shared" si="1"/>
        <v>#REF!</v>
      </c>
      <c r="D25" s="287" t="e">
        <f t="shared" si="1"/>
        <v>#REF!</v>
      </c>
      <c r="E25" s="287" t="e">
        <f t="shared" si="1"/>
        <v>#REF!</v>
      </c>
      <c r="F25" s="287" t="e">
        <f t="shared" si="1"/>
        <v>#REF!</v>
      </c>
    </row>
    <row r="26" spans="1:6" s="15" customFormat="1" ht="12" customHeight="1" x14ac:dyDescent="0.2">
      <c r="A26" s="13" t="s">
        <v>220</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307</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326</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327</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8">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9" t="s">
        <v>377</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8">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8">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8">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62" t="s">
        <v>348</v>
      </c>
    </row>
    <row r="46" spans="1:16184" s="53" customFormat="1" x14ac:dyDescent="0.25">
      <c r="A46" s="224"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21" t="s">
        <v>349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21" t="s">
        <v>350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24"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33" t="s">
        <v>331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351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5" t="s">
        <v>270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63" t="s">
        <v>352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63" t="s">
        <v>353</v>
      </c>
    </row>
    <row r="57" spans="1:759 15560:16184" ht="42" x14ac:dyDescent="0.25">
      <c r="A57" s="263" t="s">
        <v>354</v>
      </c>
    </row>
    <row r="58" spans="1:759 15560:16184" ht="42" x14ac:dyDescent="0.25">
      <c r="A58" s="263" t="s">
        <v>355</v>
      </c>
    </row>
    <row r="59" spans="1:759 15560:16184" ht="52.5" x14ac:dyDescent="0.25">
      <c r="A59" s="263" t="s">
        <v>356</v>
      </c>
    </row>
    <row r="60" spans="1:759 15560:16184" ht="31.5" x14ac:dyDescent="0.25">
      <c r="A60" s="263" t="s">
        <v>357</v>
      </c>
    </row>
    <row r="61" spans="1:759 15560:16184" ht="48" x14ac:dyDescent="0.25">
      <c r="A61" s="263" t="s">
        <v>358</v>
      </c>
    </row>
    <row r="62" spans="1:759 15560:16184" ht="25.5" x14ac:dyDescent="0.25">
      <c r="A62" s="263" t="s">
        <v>359</v>
      </c>
    </row>
    <row r="63" spans="1:759 15560:16184" ht="42" x14ac:dyDescent="0.25">
      <c r="A63" s="263" t="s">
        <v>360</v>
      </c>
    </row>
    <row r="64" spans="1:759 15560:16184" ht="42" x14ac:dyDescent="0.25">
      <c r="A64" s="263" t="s">
        <v>361</v>
      </c>
    </row>
    <row r="65" spans="1:1" ht="52.5" x14ac:dyDescent="0.25">
      <c r="A65" s="186" t="s">
        <v>196</v>
      </c>
    </row>
    <row r="66" spans="1:1" ht="31.5" x14ac:dyDescent="0.25">
      <c r="A66" s="216" t="s">
        <v>192</v>
      </c>
    </row>
    <row r="67" spans="1:1" ht="64.5" x14ac:dyDescent="0.25">
      <c r="A67" s="170" t="s">
        <v>193</v>
      </c>
    </row>
    <row r="68" spans="1:1" ht="42" x14ac:dyDescent="0.25">
      <c r="A68" s="161" t="s">
        <v>194</v>
      </c>
    </row>
    <row r="69" spans="1:1" x14ac:dyDescent="0.25">
      <c r="A69" s="73"/>
    </row>
    <row r="70" spans="1:1" x14ac:dyDescent="0.25">
      <c r="A70" s="224"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377</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66" t="s">
        <v>362</v>
      </c>
      <c r="B22" s="287" t="e">
        <f t="shared" ref="B22:F22" si="0">B2</f>
        <v>#REF!</v>
      </c>
      <c r="C22" s="287" t="e">
        <f t="shared" si="0"/>
        <v>#REF!</v>
      </c>
      <c r="D22" s="287" t="e">
        <f t="shared" si="0"/>
        <v>#REF!</v>
      </c>
      <c r="E22" s="287" t="e">
        <f t="shared" si="0"/>
        <v>#REF!</v>
      </c>
      <c r="F22" s="287" t="e">
        <f t="shared" si="0"/>
        <v>#REF!</v>
      </c>
    </row>
    <row r="23" spans="1:6" s="15" customFormat="1" ht="23.45" customHeight="1" x14ac:dyDescent="0.2">
      <c r="A23" s="265" t="s">
        <v>200</v>
      </c>
      <c r="B23" s="287" t="e">
        <f t="shared" ref="B23:F23" si="1">B3</f>
        <v>#REF!</v>
      </c>
      <c r="C23" s="287" t="e">
        <f t="shared" si="1"/>
        <v>#REF!</v>
      </c>
      <c r="D23" s="287" t="e">
        <f t="shared" si="1"/>
        <v>#REF!</v>
      </c>
      <c r="E23" s="287" t="e">
        <f t="shared" si="1"/>
        <v>#REF!</v>
      </c>
      <c r="F23" s="287" t="e">
        <f t="shared" si="1"/>
        <v>#REF!</v>
      </c>
    </row>
    <row r="24" spans="1:6" s="15" customFormat="1" ht="12" customHeight="1" x14ac:dyDescent="0.2">
      <c r="A24" s="13" t="s">
        <v>220</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307</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326</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327</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8">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9" t="s">
        <v>377</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8">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8">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8">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62" t="s">
        <v>348</v>
      </c>
    </row>
    <row r="43" spans="1:16212"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21" t="s">
        <v>349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21" t="s">
        <v>350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5" t="s">
        <v>270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63" t="s">
        <v>352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63" t="s">
        <v>353</v>
      </c>
    </row>
    <row r="54" spans="1:787 15588:15888" ht="42" x14ac:dyDescent="0.25">
      <c r="A54" s="263" t="s">
        <v>354</v>
      </c>
    </row>
    <row r="55" spans="1:787 15588:15888" ht="42" x14ac:dyDescent="0.25">
      <c r="A55" s="263" t="s">
        <v>355</v>
      </c>
    </row>
    <row r="56" spans="1:787 15588:15888" ht="52.5" x14ac:dyDescent="0.25">
      <c r="A56" s="263" t="s">
        <v>356</v>
      </c>
    </row>
    <row r="57" spans="1:787 15588:15888" ht="31.5" x14ac:dyDescent="0.25">
      <c r="A57" s="263" t="s">
        <v>357</v>
      </c>
    </row>
    <row r="58" spans="1:787 15588:15888" ht="48" x14ac:dyDescent="0.25">
      <c r="A58" s="263" t="s">
        <v>358</v>
      </c>
    </row>
    <row r="59" spans="1:787 15588:15888" ht="25.5" x14ac:dyDescent="0.25">
      <c r="A59" s="263" t="s">
        <v>359</v>
      </c>
    </row>
    <row r="60" spans="1:787 15588:15888" ht="42" x14ac:dyDescent="0.25">
      <c r="A60" s="263" t="s">
        <v>360</v>
      </c>
    </row>
    <row r="61" spans="1:787 15588:15888" ht="42" x14ac:dyDescent="0.25">
      <c r="A61" s="263" t="s">
        <v>361</v>
      </c>
    </row>
    <row r="62" spans="1:787 15588:15888" ht="52.5" x14ac:dyDescent="0.25">
      <c r="A62" s="186" t="s">
        <v>196</v>
      </c>
    </row>
    <row r="63" spans="1:787 15588:15888" ht="31.5" x14ac:dyDescent="0.25">
      <c r="A63" s="216" t="s">
        <v>192</v>
      </c>
    </row>
    <row r="64" spans="1:787 15588:15888" ht="64.5" x14ac:dyDescent="0.25">
      <c r="A64" s="170" t="s">
        <v>193</v>
      </c>
    </row>
    <row r="65" spans="1:1" ht="42" x14ac:dyDescent="0.25">
      <c r="A65" s="161" t="s">
        <v>194</v>
      </c>
    </row>
    <row r="66" spans="1:1" x14ac:dyDescent="0.25">
      <c r="A66" s="73"/>
    </row>
    <row r="67" spans="1:1" x14ac:dyDescent="0.25">
      <c r="A67" s="224"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377</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62" t="s">
        <v>348</v>
      </c>
    </row>
    <row r="23" spans="1:16220" s="53" customFormat="1" x14ac:dyDescent="0.25">
      <c r="A23" s="224"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21" t="s">
        <v>349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21" t="s">
        <v>350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24"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33" t="s">
        <v>331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351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5" t="s">
        <v>270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63" t="s">
        <v>352</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63" t="s">
        <v>353</v>
      </c>
    </row>
    <row r="34" spans="1:1" ht="42" x14ac:dyDescent="0.25">
      <c r="A34" s="263" t="s">
        <v>354</v>
      </c>
    </row>
    <row r="35" spans="1:1" ht="42" x14ac:dyDescent="0.25">
      <c r="A35" s="263" t="s">
        <v>355</v>
      </c>
    </row>
    <row r="36" spans="1:1" ht="52.5" x14ac:dyDescent="0.25">
      <c r="A36" s="263" t="s">
        <v>356</v>
      </c>
    </row>
    <row r="37" spans="1:1" ht="31.5" x14ac:dyDescent="0.25">
      <c r="A37" s="263" t="s">
        <v>357</v>
      </c>
    </row>
    <row r="38" spans="1:1" ht="48" x14ac:dyDescent="0.25">
      <c r="A38" s="263" t="s">
        <v>358</v>
      </c>
    </row>
    <row r="39" spans="1:1" ht="25.5" x14ac:dyDescent="0.25">
      <c r="A39" s="263" t="s">
        <v>359</v>
      </c>
    </row>
    <row r="40" spans="1:1" ht="42" x14ac:dyDescent="0.25">
      <c r="A40" s="263" t="s">
        <v>360</v>
      </c>
    </row>
    <row r="41" spans="1:1" ht="42" x14ac:dyDescent="0.25">
      <c r="A41" s="263" t="s">
        <v>361</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224"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377</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377</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18" t="s">
        <v>329</v>
      </c>
    </row>
    <row r="47" spans="1:2" s="14" customFormat="1" ht="12.75" customHeight="1" x14ac:dyDescent="0.2">
      <c r="A47" s="318"/>
    </row>
    <row r="48" spans="1:2"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x14ac:dyDescent="0.25">
      <c r="A56" s="277" t="s">
        <v>376</v>
      </c>
    </row>
  </sheetData>
  <mergeCells count="1">
    <mergeCell ref="A46:A49"/>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workbookViewId="0">
      <selection activeCell="B11" sqref="B11"/>
    </sheetView>
  </sheetViews>
  <sheetFormatPr defaultColWidth="9.140625" defaultRowHeight="15" x14ac:dyDescent="0.25"/>
  <cols>
    <col min="1" max="1" width="68.85546875" style="2" bestFit="1" customWidth="1"/>
    <col min="2" max="16384" width="9.140625" style="1"/>
  </cols>
  <sheetData>
    <row r="1" spans="1:5" s="2" customFormat="1" ht="12.75" x14ac:dyDescent="0.2">
      <c r="A1" s="9" t="s">
        <v>301</v>
      </c>
    </row>
    <row r="2" spans="1:5" s="2" customFormat="1" ht="12.75" x14ac:dyDescent="0.2">
      <c r="A2" s="210" t="s">
        <v>414</v>
      </c>
    </row>
    <row r="3" spans="1:5" s="8" customFormat="1" x14ac:dyDescent="0.25">
      <c r="A3" s="259"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row>
    <row r="4" spans="1:5" s="8" customFormat="1" x14ac:dyDescent="0.25">
      <c r="A4" s="259"/>
      <c r="B4" s="113" t="e">
        <f>'C завтраками| Bed and breakfast'!#REF!</f>
        <v>#REF!</v>
      </c>
      <c r="C4" s="113" t="e">
        <f>'C завтраками| Bed and breakfast'!#REF!</f>
        <v>#REF!</v>
      </c>
      <c r="D4" s="113" t="e">
        <f>'C завтраками| Bed and breakfast'!#REF!</f>
        <v>#REF!</v>
      </c>
      <c r="E4" s="113" t="e">
        <f>'C завтраками| Bed and breakfast'!#REF!</f>
        <v>#REF!</v>
      </c>
    </row>
    <row r="5" spans="1:5" s="15" customFormat="1" ht="12" customHeight="1" x14ac:dyDescent="0.2">
      <c r="A5" s="13" t="s">
        <v>220</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307</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326</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327</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9" t="s">
        <v>377</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2" customHeight="1" x14ac:dyDescent="0.2">
      <c r="A22" s="43"/>
      <c r="B22" s="260"/>
      <c r="C22" s="260"/>
      <c r="D22" s="260"/>
      <c r="E22" s="260"/>
    </row>
    <row r="23" spans="1:5" s="16" customFormat="1" ht="12" customHeight="1" x14ac:dyDescent="0.2">
      <c r="A23" s="43"/>
      <c r="B23" s="260"/>
      <c r="C23" s="260"/>
      <c r="D23" s="260"/>
      <c r="E23" s="260"/>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71" t="s">
        <v>200</v>
      </c>
      <c r="B25" s="113" t="e">
        <f t="shared" ref="B25:E25" si="1">B4</f>
        <v>#REF!</v>
      </c>
      <c r="C25" s="113" t="e">
        <f t="shared" si="1"/>
        <v>#REF!</v>
      </c>
      <c r="D25" s="113" t="e">
        <f t="shared" si="1"/>
        <v>#REF!</v>
      </c>
      <c r="E25" s="113" t="e">
        <f t="shared" si="1"/>
        <v>#REF!</v>
      </c>
    </row>
    <row r="26" spans="1:5" s="16" customFormat="1" ht="12" customHeight="1" x14ac:dyDescent="0.2">
      <c r="A26" s="13" t="s">
        <v>220</v>
      </c>
      <c r="B26" s="273"/>
      <c r="C26" s="273"/>
      <c r="D26" s="273"/>
      <c r="E26" s="273"/>
    </row>
    <row r="27" spans="1:5" s="16" customFormat="1" ht="12" customHeight="1" x14ac:dyDescent="0.2">
      <c r="A27" s="4">
        <v>1</v>
      </c>
      <c r="B27" s="20" t="e">
        <f t="shared" ref="B27:E27" si="2">B6*0.85+35</f>
        <v>#REF!</v>
      </c>
      <c r="C27" s="20" t="e">
        <f t="shared" si="2"/>
        <v>#REF!</v>
      </c>
      <c r="D27" s="20" t="e">
        <f t="shared" si="2"/>
        <v>#REF!</v>
      </c>
      <c r="E27" s="20" t="e">
        <f t="shared" si="2"/>
        <v>#REF!</v>
      </c>
    </row>
    <row r="28" spans="1:5" s="16" customFormat="1" ht="12" customHeight="1" x14ac:dyDescent="0.2">
      <c r="A28" s="4">
        <v>2</v>
      </c>
      <c r="B28" s="20" t="e">
        <f t="shared" ref="B28:E28" si="3">B7*0.85+35</f>
        <v>#REF!</v>
      </c>
      <c r="C28" s="20" t="e">
        <f t="shared" si="3"/>
        <v>#REF!</v>
      </c>
      <c r="D28" s="20" t="e">
        <f t="shared" si="3"/>
        <v>#REF!</v>
      </c>
      <c r="E28" s="20" t="e">
        <f t="shared" si="3"/>
        <v>#REF!</v>
      </c>
    </row>
    <row r="29" spans="1:5" s="16" customFormat="1" ht="12" customHeight="1" x14ac:dyDescent="0.2">
      <c r="A29" s="13" t="s">
        <v>307</v>
      </c>
      <c r="B29" s="20"/>
      <c r="C29" s="20"/>
      <c r="D29" s="20"/>
      <c r="E29" s="20"/>
    </row>
    <row r="30" spans="1:5" s="16" customFormat="1" ht="12" customHeight="1" x14ac:dyDescent="0.2">
      <c r="A30" s="4">
        <v>1</v>
      </c>
      <c r="B30" s="20" t="e">
        <f t="shared" ref="B30:E30" si="4">B9*0.85+35</f>
        <v>#REF!</v>
      </c>
      <c r="C30" s="20" t="e">
        <f t="shared" si="4"/>
        <v>#REF!</v>
      </c>
      <c r="D30" s="20" t="e">
        <f t="shared" si="4"/>
        <v>#REF!</v>
      </c>
      <c r="E30" s="20" t="e">
        <f t="shared" si="4"/>
        <v>#REF!</v>
      </c>
    </row>
    <row r="31" spans="1:5" s="16" customFormat="1" ht="12" customHeight="1" x14ac:dyDescent="0.2">
      <c r="A31" s="4">
        <v>2</v>
      </c>
      <c r="B31" s="20" t="e">
        <f t="shared" ref="B31:E31" si="5">B10*0.85+35</f>
        <v>#REF!</v>
      </c>
      <c r="C31" s="20" t="e">
        <f t="shared" si="5"/>
        <v>#REF!</v>
      </c>
      <c r="D31" s="20" t="e">
        <f t="shared" si="5"/>
        <v>#REF!</v>
      </c>
      <c r="E31" s="20" t="e">
        <f t="shared" si="5"/>
        <v>#REF!</v>
      </c>
    </row>
    <row r="32" spans="1:5" s="16" customFormat="1" ht="12" customHeight="1" x14ac:dyDescent="0.2">
      <c r="A32" s="13" t="s">
        <v>326</v>
      </c>
      <c r="B32" s="20"/>
      <c r="C32" s="20"/>
      <c r="D32" s="20"/>
      <c r="E32" s="20"/>
    </row>
    <row r="33" spans="1:5" s="16" customFormat="1" ht="12" customHeight="1" x14ac:dyDescent="0.2">
      <c r="A33" s="4">
        <v>1</v>
      </c>
      <c r="B33" s="20" t="e">
        <f t="shared" ref="B33:E33" si="6">B12*0.85+35</f>
        <v>#REF!</v>
      </c>
      <c r="C33" s="20" t="e">
        <f t="shared" si="6"/>
        <v>#REF!</v>
      </c>
      <c r="D33" s="20" t="e">
        <f t="shared" si="6"/>
        <v>#REF!</v>
      </c>
      <c r="E33" s="20" t="e">
        <f t="shared" si="6"/>
        <v>#REF!</v>
      </c>
    </row>
    <row r="34" spans="1:5" s="16" customFormat="1" ht="12" customHeight="1" x14ac:dyDescent="0.2">
      <c r="A34" s="4">
        <v>2</v>
      </c>
      <c r="B34" s="20" t="e">
        <f t="shared" ref="B34:E34" si="7">B13*0.85+35</f>
        <v>#REF!</v>
      </c>
      <c r="C34" s="20" t="e">
        <f t="shared" si="7"/>
        <v>#REF!</v>
      </c>
      <c r="D34" s="20" t="e">
        <f t="shared" si="7"/>
        <v>#REF!</v>
      </c>
      <c r="E34" s="20" t="e">
        <f t="shared" si="7"/>
        <v>#REF!</v>
      </c>
    </row>
    <row r="35" spans="1:5" s="16" customFormat="1" ht="12" customHeight="1" x14ac:dyDescent="0.2">
      <c r="A35" s="13" t="s">
        <v>327</v>
      </c>
      <c r="B35" s="20"/>
      <c r="C35" s="20"/>
      <c r="D35" s="20"/>
      <c r="E35" s="20"/>
    </row>
    <row r="36" spans="1:5" s="16" customFormat="1" ht="12" customHeight="1" x14ac:dyDescent="0.2">
      <c r="A36" s="4">
        <v>1</v>
      </c>
      <c r="B36" s="20" t="e">
        <f t="shared" ref="B36:E36" si="8">B15*0.85+35</f>
        <v>#REF!</v>
      </c>
      <c r="C36" s="20" t="e">
        <f t="shared" si="8"/>
        <v>#REF!</v>
      </c>
      <c r="D36" s="20" t="e">
        <f t="shared" si="8"/>
        <v>#REF!</v>
      </c>
      <c r="E36" s="20" t="e">
        <f t="shared" si="8"/>
        <v>#REF!</v>
      </c>
    </row>
    <row r="37" spans="1:5" s="16" customFormat="1" ht="12" customHeight="1" x14ac:dyDescent="0.2">
      <c r="A37" s="278">
        <v>2</v>
      </c>
      <c r="B37" s="20" t="e">
        <f t="shared" ref="B37:E37" si="9">B16*0.85+35</f>
        <v>#REF!</v>
      </c>
      <c r="C37" s="20" t="e">
        <f t="shared" si="9"/>
        <v>#REF!</v>
      </c>
      <c r="D37" s="20" t="e">
        <f t="shared" si="9"/>
        <v>#REF!</v>
      </c>
      <c r="E37" s="20" t="e">
        <f t="shared" si="9"/>
        <v>#REF!</v>
      </c>
    </row>
    <row r="38" spans="1:5" s="16" customFormat="1" ht="12" customHeight="1" x14ac:dyDescent="0.2">
      <c r="A38" s="279" t="s">
        <v>377</v>
      </c>
      <c r="B38" s="20"/>
      <c r="C38" s="20"/>
      <c r="D38" s="20"/>
      <c r="E38" s="20"/>
    </row>
    <row r="39" spans="1:5" s="16" customFormat="1" ht="12" customHeight="1" x14ac:dyDescent="0.2">
      <c r="A39" s="4">
        <v>1</v>
      </c>
      <c r="B39" s="20" t="e">
        <f t="shared" ref="B39:E39" si="10">B18*0.85+35</f>
        <v>#REF!</v>
      </c>
      <c r="C39" s="20" t="e">
        <f t="shared" si="10"/>
        <v>#REF!</v>
      </c>
      <c r="D39" s="20" t="e">
        <f t="shared" si="10"/>
        <v>#REF!</v>
      </c>
      <c r="E39" s="20" t="e">
        <f t="shared" si="10"/>
        <v>#REF!</v>
      </c>
    </row>
    <row r="40" spans="1:5" s="16" customFormat="1" ht="12" customHeight="1" x14ac:dyDescent="0.2">
      <c r="A40" s="278">
        <v>2</v>
      </c>
      <c r="B40" s="20" t="e">
        <f t="shared" ref="B40:E40" si="11">B19*0.85+35</f>
        <v>#REF!</v>
      </c>
      <c r="C40" s="20" t="e">
        <f t="shared" si="11"/>
        <v>#REF!</v>
      </c>
      <c r="D40" s="20" t="e">
        <f t="shared" si="11"/>
        <v>#REF!</v>
      </c>
      <c r="E40" s="20" t="e">
        <f t="shared" si="11"/>
        <v>#REF!</v>
      </c>
    </row>
    <row r="41" spans="1:5" s="16" customFormat="1" ht="12" customHeight="1" x14ac:dyDescent="0.2">
      <c r="A41" s="278">
        <v>3</v>
      </c>
      <c r="B41" s="20" t="e">
        <f t="shared" ref="B41:E41" si="12">B20*0.85+35</f>
        <v>#REF!</v>
      </c>
      <c r="C41" s="20" t="e">
        <f t="shared" si="12"/>
        <v>#REF!</v>
      </c>
      <c r="D41" s="20" t="e">
        <f t="shared" si="12"/>
        <v>#REF!</v>
      </c>
      <c r="E41" s="20" t="e">
        <f t="shared" si="12"/>
        <v>#REF!</v>
      </c>
    </row>
    <row r="42" spans="1:5" s="16" customFormat="1" ht="12" customHeight="1" x14ac:dyDescent="0.2">
      <c r="A42" s="278">
        <v>4</v>
      </c>
      <c r="B42" s="20" t="e">
        <f t="shared" ref="B42:E42" si="13">B21*0.85+35</f>
        <v>#REF!</v>
      </c>
      <c r="C42" s="20" t="e">
        <f t="shared" si="13"/>
        <v>#REF!</v>
      </c>
      <c r="D42" s="20" t="e">
        <f t="shared" si="13"/>
        <v>#REF!</v>
      </c>
      <c r="E42" s="20" t="e">
        <f t="shared" si="13"/>
        <v>#REF!</v>
      </c>
    </row>
    <row r="43" spans="1:5" s="16" customFormat="1" ht="165" x14ac:dyDescent="0.2">
      <c r="A43" s="304" t="s">
        <v>426</v>
      </c>
    </row>
    <row r="44" spans="1:5" s="16" customFormat="1" ht="12" customHeight="1" x14ac:dyDescent="0.2">
      <c r="A44" s="224" t="s">
        <v>73</v>
      </c>
    </row>
    <row r="45" spans="1:5" s="14" customFormat="1" ht="12" x14ac:dyDescent="0.2">
      <c r="A45" s="221" t="s">
        <v>415</v>
      </c>
    </row>
    <row r="46" spans="1:5" s="14" customFormat="1" ht="12" x14ac:dyDescent="0.2">
      <c r="A46" s="221" t="s">
        <v>416</v>
      </c>
    </row>
    <row r="47" spans="1:5" s="14" customFormat="1" ht="12.75" customHeight="1" x14ac:dyDescent="0.2">
      <c r="A47" s="155"/>
    </row>
    <row r="48" spans="1:5"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row>
    <row r="55" spans="1:1" s="8" customFormat="1" ht="42" x14ac:dyDescent="0.25">
      <c r="A55" s="225" t="s">
        <v>421</v>
      </c>
    </row>
    <row r="56" spans="1:1" s="8" customFormat="1" ht="42" x14ac:dyDescent="0.25">
      <c r="A56" s="270" t="s">
        <v>417</v>
      </c>
    </row>
    <row r="57" spans="1:1" s="8" customFormat="1" ht="31.5" x14ac:dyDescent="0.25">
      <c r="A57" s="270" t="s">
        <v>418</v>
      </c>
    </row>
    <row r="58" spans="1:1" s="8" customFormat="1" ht="31.5" x14ac:dyDescent="0.25">
      <c r="A58" s="270" t="s">
        <v>422</v>
      </c>
    </row>
    <row r="59" spans="1:1" s="8" customFormat="1" ht="31.5" x14ac:dyDescent="0.25">
      <c r="A59" s="270" t="s">
        <v>427</v>
      </c>
    </row>
    <row r="60" spans="1:1" s="8" customFormat="1" ht="31.5" x14ac:dyDescent="0.25">
      <c r="A60" s="270" t="s">
        <v>428</v>
      </c>
    </row>
    <row r="61" spans="1:1" s="8" customFormat="1" ht="42" x14ac:dyDescent="0.25">
      <c r="A61" s="186" t="s">
        <v>196</v>
      </c>
    </row>
    <row r="62" spans="1:1" s="8" customFormat="1" ht="63" x14ac:dyDescent="0.25">
      <c r="A62" s="303" t="s">
        <v>419</v>
      </c>
    </row>
    <row r="63" spans="1:1" s="8" customFormat="1" ht="21" x14ac:dyDescent="0.25">
      <c r="A63" s="216" t="s">
        <v>192</v>
      </c>
    </row>
    <row r="64" spans="1:1" s="8" customFormat="1" ht="54" x14ac:dyDescent="0.25">
      <c r="A64" s="170" t="s">
        <v>420</v>
      </c>
    </row>
    <row r="65" spans="1:1" s="8" customFormat="1" ht="31.5" x14ac:dyDescent="0.25">
      <c r="A65" s="161" t="s">
        <v>194</v>
      </c>
    </row>
    <row r="66" spans="1:1" s="8" customFormat="1" x14ac:dyDescent="0.25">
      <c r="A66" s="73"/>
    </row>
    <row r="67" spans="1:1" s="8" customFormat="1" x14ac:dyDescent="0.25">
      <c r="A67" s="129" t="s">
        <v>72</v>
      </c>
    </row>
    <row r="68" spans="1:1" s="8" customFormat="1" ht="24" x14ac:dyDescent="0.25">
      <c r="A68" s="60" t="s">
        <v>136</v>
      </c>
    </row>
    <row r="69" spans="1:1" s="8" customFormat="1" ht="24" x14ac:dyDescent="0.25">
      <c r="A69" s="60" t="s">
        <v>137</v>
      </c>
    </row>
    <row r="70" spans="1:1" s="8" customFormat="1" x14ac:dyDescent="0.25">
      <c r="A70" s="53"/>
    </row>
    <row r="71" spans="1:1" s="8" customFormat="1" x14ac:dyDescent="0.25"/>
    <row r="72" spans="1:1" x14ac:dyDescent="0.25">
      <c r="A72" s="8"/>
    </row>
    <row r="73" spans="1:1" x14ac:dyDescent="0.25">
      <c r="A73" s="15"/>
    </row>
    <row r="74" spans="1:1" x14ac:dyDescent="0.25">
      <c r="A74" s="15"/>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5" customFormat="1" ht="12" customHeight="1" x14ac:dyDescent="0.2">
      <c r="A15" s="4">
        <v>1</v>
      </c>
      <c r="B15" s="13" t="e">
        <f>'C завтраками| Bed and breakfast'!#REF!*0.9</f>
        <v>#REF!</v>
      </c>
    </row>
    <row r="16" spans="1:2" s="15" customFormat="1" ht="12" customHeight="1" x14ac:dyDescent="0.2">
      <c r="A16" s="278">
        <v>2</v>
      </c>
      <c r="B16" s="13" t="e">
        <f>'C завтраками| Bed and breakfast'!#REF!*0.9</f>
        <v>#REF!</v>
      </c>
    </row>
    <row r="17" spans="1:2" s="15" customFormat="1" ht="12" customHeight="1" x14ac:dyDescent="0.2">
      <c r="A17" s="279" t="s">
        <v>377</v>
      </c>
      <c r="B17" s="13"/>
    </row>
    <row r="18" spans="1:2" s="15" customFormat="1" ht="12" customHeight="1" x14ac:dyDescent="0.2">
      <c r="A18" s="4">
        <v>1</v>
      </c>
      <c r="B18" s="13" t="e">
        <f>'C завтраками| Bed and breakfast'!#REF!*0.9</f>
        <v>#REF!</v>
      </c>
    </row>
    <row r="19" spans="1:2" s="15" customFormat="1" ht="12" customHeight="1" x14ac:dyDescent="0.2">
      <c r="A19" s="278">
        <v>2</v>
      </c>
      <c r="B19" s="13" t="e">
        <f>'C завтраками| Bed and breakfast'!#REF!*0.9</f>
        <v>#REF!</v>
      </c>
    </row>
    <row r="20" spans="1:2" s="15" customFormat="1" ht="12" customHeight="1" x14ac:dyDescent="0.2">
      <c r="A20" s="278">
        <v>3</v>
      </c>
      <c r="B20" s="13" t="e">
        <f>'C завтраками| Bed and breakfast'!#REF!*0.9</f>
        <v>#REF!</v>
      </c>
    </row>
    <row r="21" spans="1:2" s="15"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220</v>
      </c>
      <c r="B25" s="273"/>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307</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326</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327</v>
      </c>
      <c r="B34" s="13"/>
    </row>
    <row r="35" spans="1:2" s="16" customFormat="1" ht="12" customHeight="1" x14ac:dyDescent="0.2">
      <c r="A35" s="4">
        <v>1</v>
      </c>
      <c r="B35" s="13" t="e">
        <f t="shared" ref="B35" si="8">ROUNDUP(B15*0.87,)</f>
        <v>#REF!</v>
      </c>
    </row>
    <row r="36" spans="1:2" s="16" customFormat="1" ht="12" customHeight="1" x14ac:dyDescent="0.2">
      <c r="A36" s="278">
        <v>2</v>
      </c>
      <c r="B36" s="13" t="e">
        <f t="shared" ref="B36" si="9">ROUNDUP(B16*0.87,)</f>
        <v>#REF!</v>
      </c>
    </row>
    <row r="37" spans="1:2" s="16" customFormat="1" ht="12" customHeight="1" x14ac:dyDescent="0.2">
      <c r="A37" s="279" t="s">
        <v>377</v>
      </c>
      <c r="B37" s="13"/>
    </row>
    <row r="38" spans="1:2" s="16" customFormat="1" ht="12" customHeight="1" x14ac:dyDescent="0.2">
      <c r="A38" s="4">
        <v>1</v>
      </c>
      <c r="B38" s="13" t="e">
        <f t="shared" ref="B38" si="10">ROUNDUP(B18*0.87,)</f>
        <v>#REF!</v>
      </c>
    </row>
    <row r="39" spans="1:2" s="16" customFormat="1" ht="12" customHeight="1" x14ac:dyDescent="0.2">
      <c r="A39" s="278">
        <v>2</v>
      </c>
      <c r="B39" s="13" t="e">
        <f t="shared" ref="B39" si="11">ROUNDUP(B19*0.87,)</f>
        <v>#REF!</v>
      </c>
    </row>
    <row r="40" spans="1:2" s="16" customFormat="1" ht="12" customHeight="1" x14ac:dyDescent="0.2">
      <c r="A40" s="278">
        <v>3</v>
      </c>
      <c r="B40" s="13" t="e">
        <f t="shared" ref="B40" si="12">ROUNDUP(B20*0.87,)</f>
        <v>#REF!</v>
      </c>
    </row>
    <row r="41" spans="1:2" s="16" customFormat="1" ht="12" customHeight="1" x14ac:dyDescent="0.2">
      <c r="A41" s="278">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18" t="s">
        <v>329</v>
      </c>
    </row>
    <row r="45" spans="1:2" s="14" customFormat="1" ht="12.75" customHeight="1" x14ac:dyDescent="0.2">
      <c r="A45" s="318"/>
    </row>
    <row r="46" spans="1:2" s="14" customFormat="1" ht="12.75" customHeight="1" x14ac:dyDescent="0.2">
      <c r="A46" s="318"/>
    </row>
    <row r="47" spans="1:2" s="14" customFormat="1" ht="64.150000000000006" customHeight="1" thickBot="1" x14ac:dyDescent="0.25">
      <c r="A47" s="318"/>
    </row>
    <row r="48" spans="1:2" x14ac:dyDescent="0.25">
      <c r="A48" s="231" t="s">
        <v>73</v>
      </c>
    </row>
    <row r="49" spans="1:1" ht="25.5" thickBot="1" x14ac:dyDescent="0.3">
      <c r="A49" s="232" t="s">
        <v>293</v>
      </c>
    </row>
    <row r="50" spans="1:1" ht="15.75" thickBot="1" x14ac:dyDescent="0.3">
      <c r="A50" s="15"/>
    </row>
    <row r="51" spans="1:1" x14ac:dyDescent="0.25">
      <c r="A51" s="105" t="s">
        <v>72</v>
      </c>
    </row>
    <row r="52" spans="1:1" ht="108.75" thickBot="1" x14ac:dyDescent="0.3">
      <c r="A52" s="230" t="s">
        <v>223</v>
      </c>
    </row>
    <row r="53" spans="1:1" ht="15.75" thickBot="1" x14ac:dyDescent="0.3">
      <c r="A53" s="276" t="s">
        <v>375</v>
      </c>
    </row>
    <row r="54" spans="1:1" x14ac:dyDescent="0.25">
      <c r="A54" s="277" t="s">
        <v>376</v>
      </c>
    </row>
  </sheetData>
  <mergeCells count="1">
    <mergeCell ref="A44:A4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220</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307</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326</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327</v>
      </c>
      <c r="B14" s="13"/>
    </row>
    <row r="15" spans="1:2" s="10" customFormat="1" ht="12" customHeight="1" x14ac:dyDescent="0.2">
      <c r="A15" s="4">
        <v>1</v>
      </c>
      <c r="B15" s="13" t="e">
        <f>'C завтраками| Bed and breakfast'!#REF!*0.9</f>
        <v>#REF!</v>
      </c>
    </row>
    <row r="16" spans="1:2" s="10" customFormat="1" ht="12" customHeight="1" x14ac:dyDescent="0.2">
      <c r="A16" s="278">
        <v>2</v>
      </c>
      <c r="B16" s="13" t="e">
        <f>'C завтраками| Bed and breakfast'!#REF!*0.9</f>
        <v>#REF!</v>
      </c>
    </row>
    <row r="17" spans="1:2" s="10" customFormat="1" ht="12" customHeight="1" x14ac:dyDescent="0.2">
      <c r="A17" s="279" t="s">
        <v>377</v>
      </c>
      <c r="B17" s="13"/>
    </row>
    <row r="18" spans="1:2" s="10" customFormat="1" ht="12" customHeight="1" x14ac:dyDescent="0.2">
      <c r="A18" s="4">
        <v>1</v>
      </c>
      <c r="B18" s="13" t="e">
        <f>'C завтраками| Bed and breakfast'!#REF!*0.9</f>
        <v>#REF!</v>
      </c>
    </row>
    <row r="19" spans="1:2" s="10" customFormat="1" ht="12" customHeight="1" x14ac:dyDescent="0.2">
      <c r="A19" s="278">
        <v>2</v>
      </c>
      <c r="B19" s="13" t="e">
        <f>'C завтраками| Bed and breakfast'!#REF!*0.9</f>
        <v>#REF!</v>
      </c>
    </row>
    <row r="20" spans="1:2" s="10" customFormat="1" ht="12" customHeight="1" x14ac:dyDescent="0.2">
      <c r="A20" s="278">
        <v>3</v>
      </c>
      <c r="B20" s="13" t="e">
        <f>'C завтраками| Bed and breakfast'!#REF!*0.9</f>
        <v>#REF!</v>
      </c>
    </row>
    <row r="21" spans="1:2" s="10" customFormat="1" ht="12" customHeight="1" x14ac:dyDescent="0.2">
      <c r="A21" s="278">
        <v>4</v>
      </c>
      <c r="B21" s="13" t="e">
        <f>'C завтраками| Bed and breakfast'!#REF!*0.9</f>
        <v>#REF!</v>
      </c>
    </row>
    <row r="22" spans="1:2" x14ac:dyDescent="0.25">
      <c r="A22" s="274"/>
    </row>
    <row r="23" spans="1:2" s="14" customFormat="1" ht="12.75" customHeight="1" x14ac:dyDescent="0.2">
      <c r="A23" s="96" t="s">
        <v>64</v>
      </c>
    </row>
    <row r="24" spans="1:2" s="14" customFormat="1" ht="12.75" customHeight="1" x14ac:dyDescent="0.2">
      <c r="A24" s="318" t="s">
        <v>329</v>
      </c>
    </row>
    <row r="25" spans="1:2" s="14" customFormat="1" ht="12.75" customHeight="1" x14ac:dyDescent="0.2">
      <c r="A25" s="318"/>
    </row>
    <row r="26" spans="1:2" s="14" customFormat="1" ht="12.75" customHeight="1" x14ac:dyDescent="0.2">
      <c r="A26" s="318"/>
    </row>
    <row r="27" spans="1:2" s="14" customFormat="1" ht="63.4" customHeight="1" thickBot="1" x14ac:dyDescent="0.25">
      <c r="A27" s="318"/>
    </row>
    <row r="28" spans="1:2" x14ac:dyDescent="0.25">
      <c r="A28" s="231" t="s">
        <v>73</v>
      </c>
    </row>
    <row r="29" spans="1:2" ht="25.5" thickBot="1" x14ac:dyDescent="0.3">
      <c r="A29" s="232" t="s">
        <v>293</v>
      </c>
    </row>
    <row r="30" spans="1:2" ht="15.75" thickBot="1" x14ac:dyDescent="0.3">
      <c r="A30" s="15"/>
    </row>
    <row r="31" spans="1:2" x14ac:dyDescent="0.25">
      <c r="A31" s="105" t="s">
        <v>72</v>
      </c>
    </row>
    <row r="32" spans="1:2" ht="108.75" thickBot="1" x14ac:dyDescent="0.3">
      <c r="A32" s="230" t="s">
        <v>223</v>
      </c>
    </row>
    <row r="33" spans="1:1" ht="15.75" thickBot="1" x14ac:dyDescent="0.3">
      <c r="A33" s="276" t="s">
        <v>375</v>
      </c>
    </row>
    <row r="34" spans="1:1" x14ac:dyDescent="0.25">
      <c r="A34" s="277" t="s">
        <v>376</v>
      </c>
    </row>
  </sheetData>
  <mergeCells count="1">
    <mergeCell ref="A24:A2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D56"/>
  <sheetViews>
    <sheetView zoomScaleNormal="100" workbookViewId="0">
      <selection activeCell="Z32" activeCellId="1" sqref="A26:A29 Z32"/>
    </sheetView>
  </sheetViews>
  <sheetFormatPr defaultColWidth="9.140625" defaultRowHeight="15" x14ac:dyDescent="0.25"/>
  <cols>
    <col min="1" max="1" width="61.5703125" style="2" customWidth="1"/>
    <col min="2" max="2" width="10.42578125" style="1" customWidth="1"/>
    <col min="3" max="5" width="10.42578125" style="1" bestFit="1" customWidth="1"/>
    <col min="6" max="8" width="10.42578125" style="1" customWidth="1"/>
    <col min="9" max="9" width="10.42578125" style="1" bestFit="1" customWidth="1"/>
    <col min="10" max="12" width="10.42578125" style="1" customWidth="1"/>
    <col min="13" max="15" width="10.42578125" style="1" bestFit="1" customWidth="1"/>
    <col min="16" max="20" width="10.42578125" style="1" customWidth="1"/>
    <col min="21" max="23" width="10.42578125" style="1" bestFit="1" customWidth="1"/>
    <col min="24" max="26" width="10.42578125" style="1" hidden="1" customWidth="1"/>
    <col min="27" max="30" width="0" style="1" hidden="1" customWidth="1"/>
    <col min="31"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95">
        <f>'C завтраками| Bed and breakfast'!B4</f>
        <v>45588</v>
      </c>
      <c r="C3" s="195">
        <f>'C завтраками| Bed and breakfast'!C4</f>
        <v>45589</v>
      </c>
      <c r="D3" s="195">
        <f>'C завтраками| Bed and breakfast'!D4</f>
        <v>45591</v>
      </c>
      <c r="E3" s="195">
        <f>'C завтраками| Bed and breakfast'!E4</f>
        <v>45592</v>
      </c>
      <c r="F3" s="195">
        <f>'C завтраками| Bed and breakfast'!F4</f>
        <v>45595</v>
      </c>
      <c r="G3" s="195">
        <f>'C завтраками| Bed and breakfast'!G4</f>
        <v>45596</v>
      </c>
      <c r="H3" s="195">
        <f>'C завтраками| Bed and breakfast'!H4</f>
        <v>45597</v>
      </c>
      <c r="I3" s="113">
        <f>'C завтраками| Bed and breakfast'!I4</f>
        <v>45599</v>
      </c>
      <c r="J3" s="113">
        <f>'C завтраками| Bed and breakfast'!J4</f>
        <v>45600</v>
      </c>
      <c r="K3" s="195">
        <f>'C завтраками| Bed and breakfast'!K4</f>
        <v>45601</v>
      </c>
      <c r="L3" s="113">
        <f>'C завтраками| Bed and breakfast'!L4</f>
        <v>45604</v>
      </c>
      <c r="M3" s="195">
        <f>'C завтраками| Bed and breakfast'!M4</f>
        <v>45616</v>
      </c>
      <c r="N3" s="113">
        <f>'C завтраками| Bed and breakfast'!N4</f>
        <v>45618</v>
      </c>
      <c r="O3" s="113">
        <f>'C завтраками| Bed and breakfast'!O4</f>
        <v>45627</v>
      </c>
      <c r="P3" s="113">
        <f>'C завтраками| Bed and breakfast'!P4</f>
        <v>45632</v>
      </c>
      <c r="Q3" s="195">
        <f>'C завтраками| Bed and breakfast'!Q4</f>
        <v>45636</v>
      </c>
      <c r="R3" s="113">
        <f>'C завтраками| Bed and breakfast'!R4</f>
        <v>45639</v>
      </c>
      <c r="S3" s="113">
        <f>'C завтраками| Bed and breakfast'!S4</f>
        <v>45641</v>
      </c>
      <c r="T3" s="113">
        <f>'C завтраками| Bed and breakfast'!T4</f>
        <v>45646</v>
      </c>
      <c r="U3" s="113">
        <f>'C завтраками| Bed and breakfast'!U4</f>
        <v>45648</v>
      </c>
      <c r="V3" s="113">
        <f>'C завтраками| Bed and breakfast'!V4</f>
        <v>45652</v>
      </c>
      <c r="W3" s="195">
        <f>'C завтраками| Bed and breakfast'!W4</f>
        <v>45653</v>
      </c>
      <c r="X3" s="195">
        <f>'C завтраками| Bed and breakfast'!X4</f>
        <v>45655</v>
      </c>
      <c r="Y3" s="195">
        <f>'C завтраками| Bed and breakfast'!Y4</f>
        <v>45656</v>
      </c>
      <c r="Z3" s="195">
        <f>'C завтраками| Bed and breakfast'!Z4</f>
        <v>45657</v>
      </c>
      <c r="AA3" s="195">
        <f>'C завтраками| Bed and breakfast'!AA4</f>
        <v>45658</v>
      </c>
      <c r="AB3" s="195">
        <f>'C завтраками| Bed and breakfast'!AB4</f>
        <v>45662</v>
      </c>
      <c r="AC3" s="195">
        <f>'C завтраками| Bed and breakfast'!AC4</f>
        <v>45664</v>
      </c>
      <c r="AD3" s="195">
        <f>'C завтраками| Bed and breakfast'!AD4</f>
        <v>45665</v>
      </c>
      <c r="AE3" s="195">
        <f>'C завтраками| Bed and breakfast'!AE4</f>
        <v>45666</v>
      </c>
      <c r="AF3" s="195">
        <f>'C завтраками| Bed and breakfast'!AF4</f>
        <v>45667</v>
      </c>
      <c r="AG3" s="195">
        <f>'C завтраками| Bed and breakfast'!AG4</f>
        <v>45669</v>
      </c>
      <c r="AH3" s="195">
        <f>'C завтраками| Bed and breakfast'!AH4</f>
        <v>45670</v>
      </c>
      <c r="AI3" s="195">
        <f>'C завтраками| Bed and breakfast'!AI4</f>
        <v>45674</v>
      </c>
      <c r="AJ3" s="195">
        <f>'C завтраками| Bed and breakfast'!AJ4</f>
        <v>45676</v>
      </c>
      <c r="AK3" s="195">
        <f>'C завтраками| Bed and breakfast'!AK4</f>
        <v>45681</v>
      </c>
      <c r="AL3" s="195">
        <f>'C завтраками| Bed and breakfast'!AL4</f>
        <v>45683</v>
      </c>
      <c r="AM3" s="195">
        <f>'C завтраками| Bed and breakfast'!AM4</f>
        <v>45688</v>
      </c>
      <c r="AN3" s="195">
        <f>'C завтраками| Bed and breakfast'!AN4</f>
        <v>45695</v>
      </c>
      <c r="AO3" s="195">
        <f>'C завтраками| Bed and breakfast'!AO4</f>
        <v>45697</v>
      </c>
      <c r="AP3" s="195">
        <f>'C завтраками| Bed and breakfast'!AP4</f>
        <v>45702</v>
      </c>
      <c r="AQ3" s="195">
        <f>'C завтраками| Bed and breakfast'!AQ4</f>
        <v>45704</v>
      </c>
      <c r="AR3" s="195">
        <f>'C завтраками| Bed and breakfast'!AR4</f>
        <v>45709</v>
      </c>
      <c r="AS3" s="195">
        <f>'C завтраками| Bed and breakfast'!AS4</f>
        <v>45712</v>
      </c>
      <c r="AT3" s="195">
        <f>'C завтраками| Bed and breakfast'!AT4</f>
        <v>45717</v>
      </c>
      <c r="AU3" s="195">
        <f>'C завтраками| Bed and breakfast'!AU4</f>
        <v>45718</v>
      </c>
      <c r="AV3" s="195">
        <f>'C завтраками| Bed and breakfast'!AV4</f>
        <v>45723</v>
      </c>
      <c r="AW3" s="195">
        <f>'C завтраками| Bed and breakfast'!AW4</f>
        <v>45726</v>
      </c>
      <c r="AX3" s="113">
        <f>'C завтраками| Bed and breakfast'!AX4</f>
        <v>45727</v>
      </c>
      <c r="AY3" s="113">
        <f>'C завтраками| Bed and breakfast'!AY4</f>
        <v>45730</v>
      </c>
      <c r="AZ3" s="113">
        <f>'C завтраками| Bed and breakfast'!AZ4</f>
        <v>45732</v>
      </c>
      <c r="BA3" s="113">
        <f>'C завтраками| Bed and breakfast'!BA4</f>
        <v>45737</v>
      </c>
      <c r="BB3" s="113">
        <f>'C завтраками| Bed and breakfast'!BB4</f>
        <v>45739</v>
      </c>
      <c r="BC3" s="113">
        <f>'C завтраками| Bed and breakfast'!BC4</f>
        <v>45744</v>
      </c>
      <c r="BD3" s="113">
        <f>'C завтраками| Bed and breakfast'!BD4</f>
        <v>45746</v>
      </c>
    </row>
    <row r="4" spans="1:56" s="8" customFormat="1" x14ac:dyDescent="0.25">
      <c r="A4" s="5"/>
      <c r="B4" s="195">
        <f>'C завтраками| Bed and breakfast'!B5</f>
        <v>45588</v>
      </c>
      <c r="C4" s="195">
        <f>'C завтраками| Bed and breakfast'!C5</f>
        <v>45590</v>
      </c>
      <c r="D4" s="195">
        <f>'C завтраками| Bed and breakfast'!D5</f>
        <v>45591</v>
      </c>
      <c r="E4" s="195">
        <f>'C завтраками| Bed and breakfast'!E5</f>
        <v>45594</v>
      </c>
      <c r="F4" s="195">
        <f>'C завтраками| Bed and breakfast'!F5</f>
        <v>45595</v>
      </c>
      <c r="G4" s="195">
        <f>'C завтраками| Bed and breakfast'!G5</f>
        <v>45596</v>
      </c>
      <c r="H4" s="195">
        <f>'C завтраками| Bed and breakfast'!H5</f>
        <v>45598</v>
      </c>
      <c r="I4" s="113">
        <f>'C завтраками| Bed and breakfast'!I5</f>
        <v>45599</v>
      </c>
      <c r="J4" s="113">
        <f>'C завтраками| Bed and breakfast'!J5</f>
        <v>45600</v>
      </c>
      <c r="K4" s="195">
        <f>'C завтраками| Bed and breakfast'!K5</f>
        <v>45603</v>
      </c>
      <c r="L4" s="113">
        <f>'C завтраками| Bed and breakfast'!L5</f>
        <v>45615</v>
      </c>
      <c r="M4" s="195">
        <f>'C завтраками| Bed and breakfast'!M5</f>
        <v>45617</v>
      </c>
      <c r="N4" s="113">
        <f>'C завтраками| Bed and breakfast'!N5</f>
        <v>45626</v>
      </c>
      <c r="O4" s="113">
        <f>'C завтраками| Bed and breakfast'!O5</f>
        <v>45631</v>
      </c>
      <c r="P4" s="113">
        <f>'C завтраками| Bed and breakfast'!P5</f>
        <v>45635</v>
      </c>
      <c r="Q4" s="195">
        <f>'C завтраками| Bed and breakfast'!Q5</f>
        <v>45638</v>
      </c>
      <c r="R4" s="113">
        <f>'C завтраками| Bed and breakfast'!R5</f>
        <v>45640</v>
      </c>
      <c r="S4" s="113">
        <f>'C завтраками| Bed and breakfast'!S5</f>
        <v>45645</v>
      </c>
      <c r="T4" s="113">
        <f>'C завтраками| Bed and breakfast'!T5</f>
        <v>45647</v>
      </c>
      <c r="U4" s="113">
        <f>'C завтраками| Bed and breakfast'!U5</f>
        <v>45651</v>
      </c>
      <c r="V4" s="113">
        <f>'C завтраками| Bed and breakfast'!V5</f>
        <v>45652</v>
      </c>
      <c r="W4" s="195">
        <f>'C завтраками| Bed and breakfast'!W5</f>
        <v>45654</v>
      </c>
      <c r="X4" s="195">
        <f>'C завтраками| Bed and breakfast'!X5</f>
        <v>45655</v>
      </c>
      <c r="Y4" s="195">
        <f>'C завтраками| Bed and breakfast'!Y5</f>
        <v>45656</v>
      </c>
      <c r="Z4" s="195">
        <f>'C завтраками| Bed and breakfast'!Z5</f>
        <v>45657</v>
      </c>
      <c r="AA4" s="195">
        <f>'C завтраками| Bed and breakfast'!AA5</f>
        <v>45661</v>
      </c>
      <c r="AB4" s="195">
        <f>'C завтраками| Bed and breakfast'!AB5</f>
        <v>45663</v>
      </c>
      <c r="AC4" s="195">
        <f>'C завтраками| Bed and breakfast'!AC5</f>
        <v>45664</v>
      </c>
      <c r="AD4" s="195">
        <f>'C завтраками| Bed and breakfast'!AD5</f>
        <v>45665</v>
      </c>
      <c r="AE4" s="195">
        <f>'C завтраками| Bed and breakfast'!AE5</f>
        <v>45666</v>
      </c>
      <c r="AF4" s="195">
        <f>'C завтраками| Bed and breakfast'!AF5</f>
        <v>45668</v>
      </c>
      <c r="AG4" s="195">
        <f>'C завтраками| Bed and breakfast'!AG5</f>
        <v>45669</v>
      </c>
      <c r="AH4" s="195">
        <f>'C завтраками| Bed and breakfast'!AH5</f>
        <v>45673</v>
      </c>
      <c r="AI4" s="195">
        <f>'C завтраками| Bed and breakfast'!AI5</f>
        <v>45675</v>
      </c>
      <c r="AJ4" s="195">
        <f>'C завтраками| Bed and breakfast'!AJ5</f>
        <v>45680</v>
      </c>
      <c r="AK4" s="195">
        <f>'C завтраками| Bed and breakfast'!AK5</f>
        <v>45682</v>
      </c>
      <c r="AL4" s="195">
        <f>'C завтраками| Bed and breakfast'!AL5</f>
        <v>45687</v>
      </c>
      <c r="AM4" s="195">
        <f>'C завтраками| Bed and breakfast'!AM5</f>
        <v>45694</v>
      </c>
      <c r="AN4" s="195">
        <f>'C завтраками| Bed and breakfast'!AN5</f>
        <v>45696</v>
      </c>
      <c r="AO4" s="195">
        <f>'C завтраками| Bed and breakfast'!AO5</f>
        <v>45701</v>
      </c>
      <c r="AP4" s="195">
        <f>'C завтраками| Bed and breakfast'!AP5</f>
        <v>45703</v>
      </c>
      <c r="AQ4" s="195">
        <f>'C завтраками| Bed and breakfast'!AQ5</f>
        <v>45708</v>
      </c>
      <c r="AR4" s="195">
        <f>'C завтраками| Bed and breakfast'!AR5</f>
        <v>45711</v>
      </c>
      <c r="AS4" s="195">
        <f>'C завтраками| Bed and breakfast'!AS5</f>
        <v>45716</v>
      </c>
      <c r="AT4" s="195">
        <f>'C завтраками| Bed and breakfast'!AT5</f>
        <v>45717</v>
      </c>
      <c r="AU4" s="195">
        <f>'C завтраками| Bed and breakfast'!AU5</f>
        <v>45722</v>
      </c>
      <c r="AV4" s="195">
        <f>'C завтраками| Bed and breakfast'!AV5</f>
        <v>45725</v>
      </c>
      <c r="AW4" s="195">
        <f>'C завтраками| Bed and breakfast'!AW5</f>
        <v>45726</v>
      </c>
      <c r="AX4" s="113">
        <f>'C завтраками| Bed and breakfast'!AX5</f>
        <v>45729</v>
      </c>
      <c r="AY4" s="113">
        <f>'C завтраками| Bed and breakfast'!AY5</f>
        <v>45731</v>
      </c>
      <c r="AZ4" s="113">
        <f>'C завтраками| Bed and breakfast'!AZ5</f>
        <v>45736</v>
      </c>
      <c r="BA4" s="113">
        <f>'C завтраками| Bed and breakfast'!BA5</f>
        <v>45738</v>
      </c>
      <c r="BB4" s="113">
        <f>'C завтраками| Bed and breakfast'!BB5</f>
        <v>45743</v>
      </c>
      <c r="BC4" s="113">
        <f>'C завтраками| Bed and breakfast'!BC5</f>
        <v>45745</v>
      </c>
      <c r="BD4" s="113">
        <f>'C завтраками| Bed and breakfast'!BD5</f>
        <v>45747</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9090</v>
      </c>
      <c r="C6" s="13">
        <f>'C завтраками| Bed and breakfast'!C7*0.9</f>
        <v>9900</v>
      </c>
      <c r="D6" s="13">
        <f>'C завтраками| Bed and breakfast'!D7*0.9</f>
        <v>13050</v>
      </c>
      <c r="E6" s="13">
        <f>'C завтраками| Bed and breakfast'!E7*0.9</f>
        <v>9900</v>
      </c>
      <c r="F6" s="13">
        <f>'C завтраками| Bed and breakfast'!F7*0.9</f>
        <v>11700</v>
      </c>
      <c r="G6" s="13">
        <f>'C завтраками| Bed and breakfast'!G7*0.9</f>
        <v>13050</v>
      </c>
      <c r="H6" s="13">
        <f>'C завтраками| Bed and breakfast'!H7*0.9</f>
        <v>8280</v>
      </c>
      <c r="I6" s="13">
        <f>'C завтраками| Bed and breakfast'!I7*0.9</f>
        <v>6930</v>
      </c>
      <c r="J6" s="13">
        <f>'C завтраками| Bed and breakfast'!J7*0.9</f>
        <v>6210</v>
      </c>
      <c r="K6" s="13">
        <f>'C завтраками| Bed and breakfast'!K7*0.9</f>
        <v>5670</v>
      </c>
      <c r="L6" s="13">
        <f>'C завтраками| Bed and breakfast'!L7*0.9</f>
        <v>5490</v>
      </c>
      <c r="M6" s="13">
        <f>'C завтраками| Bed and breakfast'!M7*0.9</f>
        <v>5670</v>
      </c>
      <c r="N6" s="13">
        <f>'C завтраками| Bed and breakfast'!N7*0.9</f>
        <v>5490</v>
      </c>
      <c r="O6" s="13">
        <f>'C завтраками| Bed and breakfast'!O7*0.9</f>
        <v>5490</v>
      </c>
      <c r="P6" s="13">
        <f>'C завтраками| Bed and breakfast'!P7*0.9</f>
        <v>5670</v>
      </c>
      <c r="Q6" s="13">
        <f>'C завтраками| Bed and breakfast'!Q7*0.9</f>
        <v>5850</v>
      </c>
      <c r="R6" s="13">
        <f>'C завтраками| Bed and breakfast'!R7*0.9</f>
        <v>5670</v>
      </c>
      <c r="S6" s="13">
        <f>'C завтраками| Bed and breakfast'!S7*0.9</f>
        <v>6210</v>
      </c>
      <c r="T6" s="13">
        <f>'C завтраками| Bed and breakfast'!T7*0.9</f>
        <v>9090</v>
      </c>
      <c r="U6" s="13">
        <f>'C завтраками| Bed and breakfast'!U7*0.9</f>
        <v>8280</v>
      </c>
      <c r="V6" s="13">
        <f>'C завтраками| Bed and breakfast'!V7*0.9</f>
        <v>9900</v>
      </c>
      <c r="W6" s="205">
        <f>'C завтраками| Bed and breakfast'!W7*0.9</f>
        <v>13050</v>
      </c>
      <c r="X6" s="13">
        <f>'C завтраками| Bed and breakfast'!X7*0.9</f>
        <v>20700</v>
      </c>
      <c r="Y6" s="13">
        <f>'C завтраками| Bed and breakfast'!Y7*0.9</f>
        <v>22500</v>
      </c>
      <c r="Z6" s="13">
        <f>'C завтраками| Bed and breakfast'!Z7*0.9</f>
        <v>31500</v>
      </c>
      <c r="AA6" s="13">
        <f>'C завтраками| Bed and breakfast'!AA7*0.9</f>
        <v>31500</v>
      </c>
      <c r="AB6" s="13">
        <f>'C завтраками| Bed and breakfast'!AB7*0.9</f>
        <v>27450</v>
      </c>
      <c r="AC6" s="13">
        <f>'C завтраками| Bed and breakfast'!AC7*0.9</f>
        <v>20700</v>
      </c>
      <c r="AD6" s="13">
        <f>'C завтраками| Bed and breakfast'!AD7*0.9</f>
        <v>18000</v>
      </c>
      <c r="AE6" s="13">
        <f>'C завтраками| Bed and breakfast'!AE7*0.9</f>
        <v>12600</v>
      </c>
      <c r="AF6" s="13">
        <f>'C завтраками| Bed and breakfast'!AF7*0.9</f>
        <v>13500</v>
      </c>
      <c r="AG6" s="13">
        <f>'C завтраками| Bed and breakfast'!AG7*0.9</f>
        <v>12600</v>
      </c>
      <c r="AH6" s="13">
        <f>'C завтраками| Bed and breakfast'!AH7*0.9</f>
        <v>12600</v>
      </c>
      <c r="AI6" s="13">
        <f>'C завтраками| Bed and breakfast'!AI7*0.9</f>
        <v>14400</v>
      </c>
      <c r="AJ6" s="205">
        <f>'C завтраками| Bed and breakfast'!AJ7*0.9</f>
        <v>14400</v>
      </c>
      <c r="AK6" s="13">
        <f>'C завтраками| Bed and breakfast'!AK7*0.9</f>
        <v>16200</v>
      </c>
      <c r="AL6" s="13">
        <f>'C завтраками| Bed and breakfast'!AL7*0.9</f>
        <v>16200</v>
      </c>
      <c r="AM6" s="205">
        <f>'C завтраками| Bed and breakfast'!AM7*0.9</f>
        <v>17100</v>
      </c>
      <c r="AN6" s="13">
        <f>'C завтраками| Bed and breakfast'!AN7*0.9</f>
        <v>17100</v>
      </c>
      <c r="AO6" s="205">
        <f>'C завтраками| Bed and breakfast'!AO7*0.9</f>
        <v>17100</v>
      </c>
      <c r="AP6" s="205">
        <f>'C завтраками| Bed and breakfast'!AP7*0.9</f>
        <v>21780</v>
      </c>
      <c r="AQ6" s="205">
        <f>'C завтраками| Bed and breakfast'!AQ7*0.9</f>
        <v>21780</v>
      </c>
      <c r="AR6" s="13">
        <f>'C завтраками| Bed and breakfast'!AR7*0.9</f>
        <v>21780</v>
      </c>
      <c r="AS6" s="205">
        <f>'C завтраками| Bed and breakfast'!AS7*0.9</f>
        <v>17100</v>
      </c>
      <c r="AT6" s="13">
        <f>'C завтраками| Bed and breakfast'!AT7*0.9</f>
        <v>16200</v>
      </c>
      <c r="AU6" s="13">
        <f>'C завтраками| Bed and breakfast'!AU7*0.9</f>
        <v>12600</v>
      </c>
      <c r="AV6" s="13">
        <f>'C завтраками| Bed and breakfast'!AV7*0.9</f>
        <v>14400</v>
      </c>
      <c r="AW6" s="13">
        <f>'C завтраками| Bed and breakfast'!AW7*0.9</f>
        <v>13500</v>
      </c>
      <c r="AX6" s="13">
        <f>'C завтраками| Bed and breakfast'!AX7*0.9</f>
        <v>8730</v>
      </c>
      <c r="AY6" s="13">
        <f>'C завтраками| Bed and breakfast'!AY7*0.9</f>
        <v>9630</v>
      </c>
      <c r="AZ6" s="13">
        <f>'C завтраками| Bed and breakfast'!AZ7*0.9</f>
        <v>8730</v>
      </c>
      <c r="BA6" s="13">
        <f>'C завтраками| Bed and breakfast'!BA7*0.9</f>
        <v>9630</v>
      </c>
      <c r="BB6" s="13">
        <f>'C завтраками| Bed and breakfast'!BB7*0.9</f>
        <v>8280</v>
      </c>
      <c r="BC6" s="13">
        <f>'C завтраками| Bed and breakfast'!BC7*0.9</f>
        <v>9180</v>
      </c>
      <c r="BD6" s="13">
        <f>'C завтраками| Bed and breakfast'!BD7*0.9</f>
        <v>8280</v>
      </c>
    </row>
    <row r="7" spans="1:56" s="16" customFormat="1" ht="12" customHeight="1" x14ac:dyDescent="0.2">
      <c r="A7" s="43">
        <v>2</v>
      </c>
      <c r="B7" s="13">
        <f>'C завтраками| Bed and breakfast'!B8*0.9</f>
        <v>10260</v>
      </c>
      <c r="C7" s="13">
        <f>'C завтраками| Bed and breakfast'!C8*0.9</f>
        <v>11070</v>
      </c>
      <c r="D7" s="13">
        <f>'C завтраками| Bed and breakfast'!D8*0.9</f>
        <v>14220</v>
      </c>
      <c r="E7" s="13">
        <f>'C завтраками| Bed and breakfast'!E8*0.9</f>
        <v>11070</v>
      </c>
      <c r="F7" s="13">
        <f>'C завтраками| Bed and breakfast'!F8*0.9</f>
        <v>12870</v>
      </c>
      <c r="G7" s="13">
        <f>'C завтраками| Bed and breakfast'!G8*0.9</f>
        <v>14220</v>
      </c>
      <c r="H7" s="13">
        <f>'C завтраками| Bed and breakfast'!H8*0.9</f>
        <v>9450</v>
      </c>
      <c r="I7" s="13">
        <f>'C завтраками| Bed and breakfast'!I8*0.9</f>
        <v>8100</v>
      </c>
      <c r="J7" s="13">
        <f>'C завтраками| Bed and breakfast'!J8*0.9</f>
        <v>7380</v>
      </c>
      <c r="K7" s="13">
        <f>'C завтраками| Bed and breakfast'!K8*0.9</f>
        <v>6840</v>
      </c>
      <c r="L7" s="13">
        <f>'C завтраками| Bed and breakfast'!L8*0.9</f>
        <v>6660</v>
      </c>
      <c r="M7" s="13">
        <f>'C завтраками| Bed and breakfast'!M8*0.9</f>
        <v>6840</v>
      </c>
      <c r="N7" s="13">
        <f>'C завтраками| Bed and breakfast'!N8*0.9</f>
        <v>6660</v>
      </c>
      <c r="O7" s="13">
        <f>'C завтраками| Bed and breakfast'!O8*0.9</f>
        <v>6660</v>
      </c>
      <c r="P7" s="13">
        <f>'C завтраками| Bed and breakfast'!P8*0.9</f>
        <v>6840</v>
      </c>
      <c r="Q7" s="13">
        <f>'C завтраками| Bed and breakfast'!Q8*0.9</f>
        <v>7020</v>
      </c>
      <c r="R7" s="13">
        <f>'C завтраками| Bed and breakfast'!R8*0.9</f>
        <v>6840</v>
      </c>
      <c r="S7" s="13">
        <f>'C завтраками| Bed and breakfast'!S8*0.9</f>
        <v>7380</v>
      </c>
      <c r="T7" s="13">
        <f>'C завтраками| Bed and breakfast'!T8*0.9</f>
        <v>10260</v>
      </c>
      <c r="U7" s="13">
        <f>'C завтраками| Bed and breakfast'!U8*0.9</f>
        <v>9450</v>
      </c>
      <c r="V7" s="13">
        <f>'C завтраками| Bed and breakfast'!V8*0.9</f>
        <v>11070</v>
      </c>
      <c r="W7" s="205">
        <f>'C завтраками| Bed and breakfast'!W8*0.9</f>
        <v>14220</v>
      </c>
      <c r="X7" s="13">
        <f>'C завтраками| Bed and breakfast'!X8*0.9</f>
        <v>22410</v>
      </c>
      <c r="Y7" s="13">
        <f>'C завтраками| Bed and breakfast'!Y8*0.9</f>
        <v>24210</v>
      </c>
      <c r="Z7" s="13">
        <f>'C завтраками| Bed and breakfast'!Z8*0.9</f>
        <v>33210</v>
      </c>
      <c r="AA7" s="13">
        <f>'C завтраками| Bed and breakfast'!AA8*0.9</f>
        <v>33210</v>
      </c>
      <c r="AB7" s="13">
        <f>'C завтраками| Bed and breakfast'!AB8*0.9</f>
        <v>29160</v>
      </c>
      <c r="AC7" s="13">
        <f>'C завтраками| Bed and breakfast'!AC8*0.9</f>
        <v>22410</v>
      </c>
      <c r="AD7" s="13">
        <f>'C завтраками| Bed and breakfast'!AD8*0.9</f>
        <v>19710</v>
      </c>
      <c r="AE7" s="13">
        <f>'C завтраками| Bed and breakfast'!AE8*0.9</f>
        <v>14130</v>
      </c>
      <c r="AF7" s="13">
        <f>'C завтраками| Bed and breakfast'!AF8*0.9</f>
        <v>15030</v>
      </c>
      <c r="AG7" s="13">
        <f>'C завтраками| Bed and breakfast'!AG8*0.9</f>
        <v>14130</v>
      </c>
      <c r="AH7" s="13">
        <f>'C завтраками| Bed and breakfast'!AH8*0.9</f>
        <v>14130</v>
      </c>
      <c r="AI7" s="13">
        <f>'C завтраками| Bed and breakfast'!AI8*0.9</f>
        <v>15930</v>
      </c>
      <c r="AJ7" s="205">
        <f>'C завтраками| Bed and breakfast'!AJ8*0.9</f>
        <v>15930</v>
      </c>
      <c r="AK7" s="13">
        <f>'C завтраками| Bed and breakfast'!AK8*0.9</f>
        <v>17730</v>
      </c>
      <c r="AL7" s="13">
        <f>'C завтраками| Bed and breakfast'!AL8*0.9</f>
        <v>17730</v>
      </c>
      <c r="AM7" s="205">
        <f>'C завтраками| Bed and breakfast'!AM8*0.9</f>
        <v>18630</v>
      </c>
      <c r="AN7" s="13">
        <f>'C завтраками| Bed and breakfast'!AN8*0.9</f>
        <v>18630</v>
      </c>
      <c r="AO7" s="205">
        <f>'C завтраками| Bed and breakfast'!AO8*0.9</f>
        <v>18630</v>
      </c>
      <c r="AP7" s="205">
        <f>'C завтраками| Bed and breakfast'!AP8*0.9</f>
        <v>23310</v>
      </c>
      <c r="AQ7" s="205">
        <f>'C завтраками| Bed and breakfast'!AQ8*0.9</f>
        <v>23310</v>
      </c>
      <c r="AR7" s="13">
        <f>'C завтраками| Bed and breakfast'!AR8*0.9</f>
        <v>23310</v>
      </c>
      <c r="AS7" s="205">
        <f>'C завтраками| Bed and breakfast'!AS8*0.9</f>
        <v>18630</v>
      </c>
      <c r="AT7" s="13">
        <f>'C завтраками| Bed and breakfast'!AT8*0.9</f>
        <v>17730</v>
      </c>
      <c r="AU7" s="13">
        <f>'C завтраками| Bed and breakfast'!AU8*0.9</f>
        <v>14130</v>
      </c>
      <c r="AV7" s="13">
        <f>'C завтраками| Bed and breakfast'!AV8*0.9</f>
        <v>15930</v>
      </c>
      <c r="AW7" s="13">
        <f>'C завтраками| Bed and breakfast'!AW8*0.9</f>
        <v>15030</v>
      </c>
      <c r="AX7" s="13">
        <f>'C завтраками| Bed and breakfast'!AX8*0.9</f>
        <v>10260</v>
      </c>
      <c r="AY7" s="13">
        <f>'C завтраками| Bed and breakfast'!AY8*0.9</f>
        <v>11160</v>
      </c>
      <c r="AZ7" s="13">
        <f>'C завтраками| Bed and breakfast'!AZ8*0.9</f>
        <v>10260</v>
      </c>
      <c r="BA7" s="13">
        <f>'C завтраками| Bed and breakfast'!BA8*0.9</f>
        <v>11160</v>
      </c>
      <c r="BB7" s="13">
        <f>'C завтраками| Bed and breakfast'!BB8*0.9</f>
        <v>9810</v>
      </c>
      <c r="BC7" s="13">
        <f>'C завтраками| Bed and breakfast'!BC8*0.9</f>
        <v>10710</v>
      </c>
      <c r="BD7" s="13">
        <f>'C завтраками| Bed and breakfast'!BD8*0.9</f>
        <v>9810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10440</v>
      </c>
      <c r="C9" s="13">
        <f>'C завтраками| Bed and breakfast'!C10*0.9</f>
        <v>11250</v>
      </c>
      <c r="D9" s="13">
        <f>'C завтраками| Bed and breakfast'!D10*0.9</f>
        <v>14400</v>
      </c>
      <c r="E9" s="13">
        <f>'C завтраками| Bed and breakfast'!E10*0.9</f>
        <v>11250</v>
      </c>
      <c r="F9" s="13">
        <f>'C завтраками| Bed and breakfast'!F10*0.9</f>
        <v>13050</v>
      </c>
      <c r="G9" s="13">
        <f>'C завтраками| Bed and breakfast'!G10*0.9</f>
        <v>14400</v>
      </c>
      <c r="H9" s="13">
        <f>'C завтраками| Bed and breakfast'!H10*0.9</f>
        <v>9630</v>
      </c>
      <c r="I9" s="13">
        <f>'C завтраками| Bed and breakfast'!I10*0.9</f>
        <v>8280</v>
      </c>
      <c r="J9" s="13">
        <f>'C завтраками| Bed and breakfast'!J10*0.9</f>
        <v>7560</v>
      </c>
      <c r="K9" s="13">
        <f>'C завтраками| Bed and breakfast'!K10*0.9</f>
        <v>7020</v>
      </c>
      <c r="L9" s="13">
        <f>'C завтраками| Bed and breakfast'!L10*0.9</f>
        <v>6840</v>
      </c>
      <c r="M9" s="13">
        <f>'C завтраками| Bed and breakfast'!M10*0.9</f>
        <v>7020</v>
      </c>
      <c r="N9" s="13">
        <f>'C завтраками| Bed and breakfast'!N10*0.9</f>
        <v>6840</v>
      </c>
      <c r="O9" s="13">
        <f>'C завтраками| Bed and breakfast'!O10*0.9</f>
        <v>6840</v>
      </c>
      <c r="P9" s="13">
        <f>'C завтраками| Bed and breakfast'!P10*0.9</f>
        <v>7020</v>
      </c>
      <c r="Q9" s="13">
        <f>'C завтраками| Bed and breakfast'!Q10*0.9</f>
        <v>7200</v>
      </c>
      <c r="R9" s="13">
        <f>'C завтраками| Bed and breakfast'!R10*0.9</f>
        <v>7020</v>
      </c>
      <c r="S9" s="13">
        <f>'C завтраками| Bed and breakfast'!S10*0.9</f>
        <v>7560</v>
      </c>
      <c r="T9" s="13">
        <f>'C завтраками| Bed and breakfast'!T10*0.9</f>
        <v>10440</v>
      </c>
      <c r="U9" s="13">
        <f>'C завтраками| Bed and breakfast'!U10*0.9</f>
        <v>9630</v>
      </c>
      <c r="V9" s="13">
        <f>'C завтраками| Bed and breakfast'!V10*0.9</f>
        <v>11250</v>
      </c>
      <c r="W9" s="205">
        <f>'C завтраками| Bed and breakfast'!W10*0.9</f>
        <v>14400</v>
      </c>
      <c r="X9" s="13">
        <f>'C завтраками| Bed and breakfast'!X10*0.9</f>
        <v>22950</v>
      </c>
      <c r="Y9" s="13">
        <f>'C завтраками| Bed and breakfast'!Y10*0.9</f>
        <v>24750</v>
      </c>
      <c r="Z9" s="13">
        <f>'C завтраками| Bed and breakfast'!Z10*0.9</f>
        <v>33750</v>
      </c>
      <c r="AA9" s="13">
        <f>'C завтраками| Bed and breakfast'!AA10*0.9</f>
        <v>33750</v>
      </c>
      <c r="AB9" s="13">
        <f>'C завтраками| Bed and breakfast'!AB10*0.9</f>
        <v>29700</v>
      </c>
      <c r="AC9" s="13">
        <f>'C завтраками| Bed and breakfast'!AC10*0.9</f>
        <v>22950</v>
      </c>
      <c r="AD9" s="13">
        <f>'C завтраками| Bed and breakfast'!AD10*0.9</f>
        <v>20250</v>
      </c>
      <c r="AE9" s="205">
        <f>'C завтраками| Bed and breakfast'!AE10*0.9</f>
        <v>14850</v>
      </c>
      <c r="AF9" s="205">
        <f>'C завтраками| Bed and breakfast'!AF10*0.9</f>
        <v>15750</v>
      </c>
      <c r="AG9" s="205">
        <f>'C завтраками| Bed and breakfast'!AG10*0.9</f>
        <v>14850</v>
      </c>
      <c r="AH9" s="205">
        <f>'C завтраками| Bed and breakfast'!AH10*0.9</f>
        <v>14850</v>
      </c>
      <c r="AI9" s="205">
        <f>'C завтраками| Bed and breakfast'!AI10*0.9</f>
        <v>16650</v>
      </c>
      <c r="AJ9" s="205">
        <f>'C завтраками| Bed and breakfast'!AJ10*0.9</f>
        <v>16650</v>
      </c>
      <c r="AK9" s="205">
        <f>'C завтраками| Bed and breakfast'!AK10*0.9</f>
        <v>18450</v>
      </c>
      <c r="AL9" s="205">
        <f>'C завтраками| Bed and breakfast'!AL10*0.9</f>
        <v>18450</v>
      </c>
      <c r="AM9" s="205">
        <f>'C завтраками| Bed and breakfast'!AM10*0.9</f>
        <v>19350</v>
      </c>
      <c r="AN9" s="205">
        <f>'C завтраками| Bed and breakfast'!AN10*0.9</f>
        <v>19350</v>
      </c>
      <c r="AO9" s="205">
        <f>'C завтраками| Bed and breakfast'!AO10*0.9</f>
        <v>19350</v>
      </c>
      <c r="AP9" s="205">
        <f>'C завтраками| Bed and breakfast'!AP10*0.9</f>
        <v>24030</v>
      </c>
      <c r="AQ9" s="205">
        <f>'C завтраками| Bed and breakfast'!AQ10*0.9</f>
        <v>24030</v>
      </c>
      <c r="AR9" s="205">
        <f>'C завтраками| Bed and breakfast'!AR10*0.9</f>
        <v>24030</v>
      </c>
      <c r="AS9" s="205">
        <f>'C завтраками| Bed and breakfast'!AS10*0.9</f>
        <v>19350</v>
      </c>
      <c r="AT9" s="205">
        <f>'C завтраками| Bed and breakfast'!AT10*0.9</f>
        <v>18450</v>
      </c>
      <c r="AU9" s="205">
        <f>'C завтраками| Bed and breakfast'!AU10*0.9</f>
        <v>14850</v>
      </c>
      <c r="AV9" s="205">
        <f>'C завтраками| Bed and breakfast'!AV10*0.9</f>
        <v>16650</v>
      </c>
      <c r="AW9" s="205">
        <f>'C завтраками| Bed and breakfast'!AW10*0.9</f>
        <v>15750</v>
      </c>
      <c r="AX9" s="13">
        <f>'C завтраками| Bed and breakfast'!AX10*0.9</f>
        <v>10260</v>
      </c>
      <c r="AY9" s="13">
        <f>'C завтраками| Bed and breakfast'!AY10*0.9</f>
        <v>11160</v>
      </c>
      <c r="AZ9" s="13">
        <f>'C завтраками| Bed and breakfast'!AZ10*0.9</f>
        <v>10260</v>
      </c>
      <c r="BA9" s="13">
        <f>'C завтраками| Bed and breakfast'!BA10*0.9</f>
        <v>11160</v>
      </c>
      <c r="BB9" s="13">
        <f>'C завтраками| Bed and breakfast'!BB10*0.9</f>
        <v>9810</v>
      </c>
      <c r="BC9" s="13">
        <f>'C завтраками| Bed and breakfast'!BC10*0.9</f>
        <v>10710</v>
      </c>
      <c r="BD9" s="13">
        <f>'C завтраками| Bed and breakfast'!BD10*0.9</f>
        <v>9810</v>
      </c>
    </row>
    <row r="10" spans="1:56" s="16" customFormat="1" ht="12" customHeight="1" x14ac:dyDescent="0.2">
      <c r="A10" s="43">
        <v>2</v>
      </c>
      <c r="B10" s="13">
        <f>'C завтраками| Bed and breakfast'!B11*0.9</f>
        <v>11610</v>
      </c>
      <c r="C10" s="13">
        <f>'C завтраками| Bed and breakfast'!C11*0.9</f>
        <v>12420</v>
      </c>
      <c r="D10" s="13">
        <f>'C завтраками| Bed and breakfast'!D11*0.9</f>
        <v>15570</v>
      </c>
      <c r="E10" s="13">
        <f>'C завтраками| Bed and breakfast'!E11*0.9</f>
        <v>12420</v>
      </c>
      <c r="F10" s="13">
        <f>'C завтраками| Bed and breakfast'!F11*0.9</f>
        <v>14220</v>
      </c>
      <c r="G10" s="13">
        <f>'C завтраками| Bed and breakfast'!G11*0.9</f>
        <v>15570</v>
      </c>
      <c r="H10" s="13">
        <f>'C завтраками| Bed and breakfast'!H11*0.9</f>
        <v>10800</v>
      </c>
      <c r="I10" s="13">
        <f>'C завтраками| Bed and breakfast'!I11*0.9</f>
        <v>9450</v>
      </c>
      <c r="J10" s="13">
        <f>'C завтраками| Bed and breakfast'!J11*0.9</f>
        <v>8730</v>
      </c>
      <c r="K10" s="13">
        <f>'C завтраками| Bed and breakfast'!K11*0.9</f>
        <v>8190</v>
      </c>
      <c r="L10" s="13">
        <f>'C завтраками| Bed and breakfast'!L11*0.9</f>
        <v>8010</v>
      </c>
      <c r="M10" s="13">
        <f>'C завтраками| Bed and breakfast'!M11*0.9</f>
        <v>8190</v>
      </c>
      <c r="N10" s="13">
        <f>'C завтраками| Bed and breakfast'!N11*0.9</f>
        <v>8010</v>
      </c>
      <c r="O10" s="13">
        <f>'C завтраками| Bed and breakfast'!O11*0.9</f>
        <v>8010</v>
      </c>
      <c r="P10" s="13">
        <f>'C завтраками| Bed and breakfast'!P11*0.9</f>
        <v>8190</v>
      </c>
      <c r="Q10" s="13">
        <f>'C завтраками| Bed and breakfast'!Q11*0.9</f>
        <v>8370</v>
      </c>
      <c r="R10" s="13">
        <f>'C завтраками| Bed and breakfast'!R11*0.9</f>
        <v>8190</v>
      </c>
      <c r="S10" s="13">
        <f>'C завтраками| Bed and breakfast'!S11*0.9</f>
        <v>8730</v>
      </c>
      <c r="T10" s="13">
        <f>'C завтраками| Bed and breakfast'!T11*0.9</f>
        <v>11610</v>
      </c>
      <c r="U10" s="13">
        <f>'C завтраками| Bed and breakfast'!U11*0.9</f>
        <v>10800</v>
      </c>
      <c r="V10" s="13">
        <f>'C завтраками| Bed and breakfast'!V11*0.9</f>
        <v>12420</v>
      </c>
      <c r="W10" s="205">
        <f>'C завтраками| Bed and breakfast'!W11*0.9</f>
        <v>15570</v>
      </c>
      <c r="X10" s="13">
        <f>'C завтраками| Bed and breakfast'!X11*0.9</f>
        <v>24660</v>
      </c>
      <c r="Y10" s="13">
        <f>'C завтраками| Bed and breakfast'!Y11*0.9</f>
        <v>26460</v>
      </c>
      <c r="Z10" s="13">
        <f>'C завтраками| Bed and breakfast'!Z11*0.9</f>
        <v>35460</v>
      </c>
      <c r="AA10" s="13">
        <f>'C завтраками| Bed and breakfast'!AA11*0.9</f>
        <v>35460</v>
      </c>
      <c r="AB10" s="13">
        <f>'C завтраками| Bed and breakfast'!AB11*0.9</f>
        <v>31410</v>
      </c>
      <c r="AC10" s="13">
        <f>'C завтраками| Bed and breakfast'!AC11*0.9</f>
        <v>24660</v>
      </c>
      <c r="AD10" s="13">
        <f>'C завтраками| Bed and breakfast'!AD11*0.9</f>
        <v>21960</v>
      </c>
      <c r="AE10" s="205">
        <f>'C завтраками| Bed and breakfast'!AE11*0.9</f>
        <v>16380</v>
      </c>
      <c r="AF10" s="205">
        <f>'C завтраками| Bed and breakfast'!AF11*0.9</f>
        <v>17280</v>
      </c>
      <c r="AG10" s="205">
        <f>'C завтраками| Bed and breakfast'!AG11*0.9</f>
        <v>16380</v>
      </c>
      <c r="AH10" s="205">
        <f>'C завтраками| Bed and breakfast'!AH11*0.9</f>
        <v>16380</v>
      </c>
      <c r="AI10" s="205">
        <f>'C завтраками| Bed and breakfast'!AI11*0.9</f>
        <v>18180</v>
      </c>
      <c r="AJ10" s="205">
        <f>'C завтраками| Bed and breakfast'!AJ11*0.9</f>
        <v>18180</v>
      </c>
      <c r="AK10" s="205">
        <f>'C завтраками| Bed and breakfast'!AK11*0.9</f>
        <v>19980</v>
      </c>
      <c r="AL10" s="205">
        <f>'C завтраками| Bed and breakfast'!AL11*0.9</f>
        <v>19980</v>
      </c>
      <c r="AM10" s="205">
        <f>'C завтраками| Bed and breakfast'!AM11*0.9</f>
        <v>20880</v>
      </c>
      <c r="AN10" s="205">
        <f>'C завтраками| Bed and breakfast'!AN11*0.9</f>
        <v>20880</v>
      </c>
      <c r="AO10" s="205">
        <f>'C завтраками| Bed and breakfast'!AO11*0.9</f>
        <v>20880</v>
      </c>
      <c r="AP10" s="205">
        <f>'C завтраками| Bed and breakfast'!AP11*0.9</f>
        <v>25560</v>
      </c>
      <c r="AQ10" s="205">
        <f>'C завтраками| Bed and breakfast'!AQ11*0.9</f>
        <v>25560</v>
      </c>
      <c r="AR10" s="205">
        <f>'C завтраками| Bed and breakfast'!AR11*0.9</f>
        <v>25560</v>
      </c>
      <c r="AS10" s="205">
        <f>'C завтраками| Bed and breakfast'!AS11*0.9</f>
        <v>20880</v>
      </c>
      <c r="AT10" s="205">
        <f>'C завтраками| Bed and breakfast'!AT11*0.9</f>
        <v>19980</v>
      </c>
      <c r="AU10" s="205">
        <f>'C завтраками| Bed and breakfast'!AU11*0.9</f>
        <v>16380</v>
      </c>
      <c r="AV10" s="205">
        <f>'C завтраками| Bed and breakfast'!AV11*0.9</f>
        <v>18180</v>
      </c>
      <c r="AW10" s="205">
        <f>'C завтраками| Bed and breakfast'!AW11*0.9</f>
        <v>17280</v>
      </c>
      <c r="AX10" s="13">
        <f>'C завтраками| Bed and breakfast'!AX11*0.9</f>
        <v>11790</v>
      </c>
      <c r="AY10" s="13">
        <f>'C завтраками| Bed and breakfast'!AY11*0.9</f>
        <v>12690</v>
      </c>
      <c r="AZ10" s="13">
        <f>'C завтраками| Bed and breakfast'!AZ11*0.9</f>
        <v>11790</v>
      </c>
      <c r="BA10" s="13">
        <f>'C завтраками| Bed and breakfast'!BA11*0.9</f>
        <v>12690</v>
      </c>
      <c r="BB10" s="13">
        <f>'C завтраками| Bed and breakfast'!BB11*0.9</f>
        <v>11340</v>
      </c>
      <c r="BC10" s="13">
        <f>'C завтраками| Bed and breakfast'!BC11*0.9</f>
        <v>12240</v>
      </c>
      <c r="BD10" s="13">
        <f>'C завтраками| Bed and breakfast'!BD11*0.9</f>
        <v>11340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14940</v>
      </c>
      <c r="C12" s="13">
        <f>'C завтраками| Bed and breakfast'!C13*0.9</f>
        <v>15750</v>
      </c>
      <c r="D12" s="13">
        <f>'C завтраками| Bed and breakfast'!D13*0.9</f>
        <v>18900</v>
      </c>
      <c r="E12" s="13">
        <f>'C завтраками| Bed and breakfast'!E13*0.9</f>
        <v>15750</v>
      </c>
      <c r="F12" s="13">
        <f>'C завтраками| Bed and breakfast'!F13*0.9</f>
        <v>17550</v>
      </c>
      <c r="G12" s="13">
        <f>'C завтраками| Bed and breakfast'!G13*0.9</f>
        <v>18900</v>
      </c>
      <c r="H12" s="13">
        <f>'C завтраками| Bed and breakfast'!H13*0.9</f>
        <v>14130</v>
      </c>
      <c r="I12" s="13">
        <f>'C завтраками| Bed and breakfast'!I13*0.9</f>
        <v>12780</v>
      </c>
      <c r="J12" s="13">
        <f>'C завтраками| Bed and breakfast'!J13*0.9</f>
        <v>12060</v>
      </c>
      <c r="K12" s="13">
        <f>'C завтраками| Bed and breakfast'!K13*0.9</f>
        <v>11520</v>
      </c>
      <c r="L12" s="13">
        <f>'C завтраками| Bed and breakfast'!L13*0.9</f>
        <v>11340</v>
      </c>
      <c r="M12" s="13">
        <f>'C завтраками| Bed and breakfast'!M13*0.9</f>
        <v>11520</v>
      </c>
      <c r="N12" s="13">
        <f>'C завтраками| Bed and breakfast'!N13*0.9</f>
        <v>11340</v>
      </c>
      <c r="O12" s="13">
        <f>'C завтраками| Bed and breakfast'!O13*0.9</f>
        <v>11340</v>
      </c>
      <c r="P12" s="13">
        <f>'C завтраками| Bed and breakfast'!P13*0.9</f>
        <v>11520</v>
      </c>
      <c r="Q12" s="13">
        <f>'C завтраками| Bed and breakfast'!Q13*0.9</f>
        <v>11700</v>
      </c>
      <c r="R12" s="13">
        <f>'C завтраками| Bed and breakfast'!R13*0.9</f>
        <v>11520</v>
      </c>
      <c r="S12" s="13">
        <f>'C завтраками| Bed and breakfast'!S13*0.9</f>
        <v>12060</v>
      </c>
      <c r="T12" s="13">
        <f>'C завтраками| Bed and breakfast'!T13*0.9</f>
        <v>14940</v>
      </c>
      <c r="U12" s="13">
        <f>'C завтраками| Bed and breakfast'!U13*0.9</f>
        <v>14130</v>
      </c>
      <c r="V12" s="13">
        <f>'C завтраками| Bed and breakfast'!V13*0.9</f>
        <v>15750</v>
      </c>
      <c r="W12" s="205">
        <f>'C завтраками| Bed and breakfast'!W13*0.9</f>
        <v>18900</v>
      </c>
      <c r="X12" s="13">
        <f>'C завтраками| Bed and breakfast'!X13*0.9</f>
        <v>29700</v>
      </c>
      <c r="Y12" s="13">
        <f>'C завтраками| Bed and breakfast'!Y13*0.9</f>
        <v>31500</v>
      </c>
      <c r="Z12" s="13">
        <f>'C завтраками| Bed and breakfast'!Z13*0.9</f>
        <v>40500</v>
      </c>
      <c r="AA12" s="13">
        <f>'C завтраками| Bed and breakfast'!AA13*0.9</f>
        <v>40500</v>
      </c>
      <c r="AB12" s="13">
        <f>'C завтраками| Bed and breakfast'!AB13*0.9</f>
        <v>36450</v>
      </c>
      <c r="AC12" s="13">
        <f>'C завтраками| Bed and breakfast'!AC13*0.9</f>
        <v>29700</v>
      </c>
      <c r="AD12" s="13">
        <f>'C завтраками| Bed and breakfast'!AD13*0.9</f>
        <v>27000</v>
      </c>
      <c r="AE12" s="205">
        <f>'C завтраками| Bed and breakfast'!AE13*0.9</f>
        <v>21600</v>
      </c>
      <c r="AF12" s="205">
        <f>'C завтраками| Bed and breakfast'!AF13*0.9</f>
        <v>22500</v>
      </c>
      <c r="AG12" s="205">
        <f>'C завтраками| Bed and breakfast'!AG13*0.9</f>
        <v>21600</v>
      </c>
      <c r="AH12" s="205">
        <f>'C завтраками| Bed and breakfast'!AH13*0.9</f>
        <v>21600</v>
      </c>
      <c r="AI12" s="205">
        <f>'C завтраками| Bed and breakfast'!AI13*0.9</f>
        <v>23400</v>
      </c>
      <c r="AJ12" s="205">
        <f>'C завтраками| Bed and breakfast'!AJ13*0.9</f>
        <v>23400</v>
      </c>
      <c r="AK12" s="205">
        <f>'C завтраками| Bed and breakfast'!AK13*0.9</f>
        <v>25200</v>
      </c>
      <c r="AL12" s="205">
        <f>'C завтраками| Bed and breakfast'!AL13*0.9</f>
        <v>25200</v>
      </c>
      <c r="AM12" s="205">
        <f>'C завтраками| Bed and breakfast'!AM13*0.9</f>
        <v>26100</v>
      </c>
      <c r="AN12" s="205">
        <f>'C завтраками| Bed and breakfast'!AN13*0.9</f>
        <v>26100</v>
      </c>
      <c r="AO12" s="205">
        <f>'C завтраками| Bed and breakfast'!AO13*0.9</f>
        <v>26100</v>
      </c>
      <c r="AP12" s="205">
        <f>'C завтраками| Bed and breakfast'!AP13*0.9</f>
        <v>30780</v>
      </c>
      <c r="AQ12" s="205">
        <f>'C завтраками| Bed and breakfast'!AQ13*0.9</f>
        <v>30780</v>
      </c>
      <c r="AR12" s="205">
        <f>'C завтраками| Bed and breakfast'!AR13*0.9</f>
        <v>30780</v>
      </c>
      <c r="AS12" s="205">
        <f>'C завтраками| Bed and breakfast'!AS13*0.9</f>
        <v>26100</v>
      </c>
      <c r="AT12" s="205">
        <f>'C завтраками| Bed and breakfast'!AT13*0.9</f>
        <v>25200</v>
      </c>
      <c r="AU12" s="205">
        <f>'C завтраками| Bed and breakfast'!AU13*0.9</f>
        <v>21600</v>
      </c>
      <c r="AV12" s="205">
        <f>'C завтраками| Bed and breakfast'!AV13*0.9</f>
        <v>23400</v>
      </c>
      <c r="AW12" s="205">
        <f>'C завтраками| Bed and breakfast'!AW13*0.9</f>
        <v>22500</v>
      </c>
      <c r="AX12" s="13">
        <f>'C завтраками| Bed and breakfast'!AX13*0.9</f>
        <v>13680</v>
      </c>
      <c r="AY12" s="13">
        <f>'C завтраками| Bed and breakfast'!AY13*0.9</f>
        <v>14580</v>
      </c>
      <c r="AZ12" s="13">
        <f>'C завтраками| Bed and breakfast'!AZ13*0.9</f>
        <v>13680</v>
      </c>
      <c r="BA12" s="13">
        <f>'C завтраками| Bed and breakfast'!BA13*0.9</f>
        <v>14580</v>
      </c>
      <c r="BB12" s="13">
        <f>'C завтраками| Bed and breakfast'!BB13*0.9</f>
        <v>13230</v>
      </c>
      <c r="BC12" s="13">
        <f>'C завтраками| Bed and breakfast'!BC13*0.9</f>
        <v>14130</v>
      </c>
      <c r="BD12" s="13">
        <f>'C завтраками| Bed and breakfast'!BD13*0.9</f>
        <v>13230</v>
      </c>
    </row>
    <row r="13" spans="1:56" s="16" customFormat="1" ht="12" customHeight="1" x14ac:dyDescent="0.2">
      <c r="A13" s="4">
        <v>2</v>
      </c>
      <c r="B13" s="13">
        <f>'C завтраками| Bed and breakfast'!B14*0.9</f>
        <v>16110</v>
      </c>
      <c r="C13" s="13">
        <f>'C завтраками| Bed and breakfast'!C14*0.9</f>
        <v>16920</v>
      </c>
      <c r="D13" s="13">
        <f>'C завтраками| Bed and breakfast'!D14*0.9</f>
        <v>20070</v>
      </c>
      <c r="E13" s="13">
        <f>'C завтраками| Bed and breakfast'!E14*0.9</f>
        <v>16920</v>
      </c>
      <c r="F13" s="13">
        <f>'C завтраками| Bed and breakfast'!F14*0.9</f>
        <v>18720</v>
      </c>
      <c r="G13" s="13">
        <f>'C завтраками| Bed and breakfast'!G14*0.9</f>
        <v>20070</v>
      </c>
      <c r="H13" s="13">
        <f>'C завтраками| Bed and breakfast'!H14*0.9</f>
        <v>15300</v>
      </c>
      <c r="I13" s="13">
        <f>'C завтраками| Bed and breakfast'!I14*0.9</f>
        <v>13950</v>
      </c>
      <c r="J13" s="13">
        <f>'C завтраками| Bed and breakfast'!J14*0.9</f>
        <v>13230</v>
      </c>
      <c r="K13" s="13">
        <f>'C завтраками| Bed and breakfast'!K14*0.9</f>
        <v>12690</v>
      </c>
      <c r="L13" s="13">
        <f>'C завтраками| Bed and breakfast'!L14*0.9</f>
        <v>12510</v>
      </c>
      <c r="M13" s="13">
        <f>'C завтраками| Bed and breakfast'!M14*0.9</f>
        <v>12690</v>
      </c>
      <c r="N13" s="13">
        <f>'C завтраками| Bed and breakfast'!N14*0.9</f>
        <v>12510</v>
      </c>
      <c r="O13" s="13">
        <f>'C завтраками| Bed and breakfast'!O14*0.9</f>
        <v>12510</v>
      </c>
      <c r="P13" s="13">
        <f>'C завтраками| Bed and breakfast'!P14*0.9</f>
        <v>12690</v>
      </c>
      <c r="Q13" s="13">
        <f>'C завтраками| Bed and breakfast'!Q14*0.9</f>
        <v>12870</v>
      </c>
      <c r="R13" s="13">
        <f>'C завтраками| Bed and breakfast'!R14*0.9</f>
        <v>12690</v>
      </c>
      <c r="S13" s="13">
        <f>'C завтраками| Bed and breakfast'!S14*0.9</f>
        <v>13230</v>
      </c>
      <c r="T13" s="13">
        <f>'C завтраками| Bed and breakfast'!T14*0.9</f>
        <v>16110</v>
      </c>
      <c r="U13" s="13">
        <f>'C завтраками| Bed and breakfast'!U14*0.9</f>
        <v>15300</v>
      </c>
      <c r="V13" s="13">
        <f>'C завтраками| Bed and breakfast'!V14*0.9</f>
        <v>16920</v>
      </c>
      <c r="W13" s="205">
        <f>'C завтраками| Bed and breakfast'!W14*0.9</f>
        <v>20070</v>
      </c>
      <c r="X13" s="13">
        <f>'C завтраками| Bed and breakfast'!X14*0.9</f>
        <v>31410</v>
      </c>
      <c r="Y13" s="13">
        <f>'C завтраками| Bed and breakfast'!Y14*0.9</f>
        <v>33210</v>
      </c>
      <c r="Z13" s="13">
        <f>'C завтраками| Bed and breakfast'!Z14*0.9</f>
        <v>42210</v>
      </c>
      <c r="AA13" s="13">
        <f>'C завтраками| Bed and breakfast'!AA14*0.9</f>
        <v>42210</v>
      </c>
      <c r="AB13" s="13">
        <f>'C завтраками| Bed and breakfast'!AB14*0.9</f>
        <v>38160</v>
      </c>
      <c r="AC13" s="13">
        <f>'C завтраками| Bed and breakfast'!AC14*0.9</f>
        <v>31410</v>
      </c>
      <c r="AD13" s="13">
        <f>'C завтраками| Bed and breakfast'!AD14*0.9</f>
        <v>28710</v>
      </c>
      <c r="AE13" s="205">
        <f>'C завтраками| Bed and breakfast'!AE14*0.9</f>
        <v>23130</v>
      </c>
      <c r="AF13" s="205">
        <f>'C завтраками| Bed and breakfast'!AF14*0.9</f>
        <v>24030</v>
      </c>
      <c r="AG13" s="205">
        <f>'C завтраками| Bed and breakfast'!AG14*0.9</f>
        <v>23130</v>
      </c>
      <c r="AH13" s="205">
        <f>'C завтраками| Bed and breakfast'!AH14*0.9</f>
        <v>23130</v>
      </c>
      <c r="AI13" s="205">
        <f>'C завтраками| Bed and breakfast'!AI14*0.9</f>
        <v>24930</v>
      </c>
      <c r="AJ13" s="205">
        <f>'C завтраками| Bed and breakfast'!AJ14*0.9</f>
        <v>24930</v>
      </c>
      <c r="AK13" s="205">
        <f>'C завтраками| Bed and breakfast'!AK14*0.9</f>
        <v>26730</v>
      </c>
      <c r="AL13" s="205">
        <f>'C завтраками| Bed and breakfast'!AL14*0.9</f>
        <v>26730</v>
      </c>
      <c r="AM13" s="205">
        <f>'C завтраками| Bed and breakfast'!AM14*0.9</f>
        <v>27630</v>
      </c>
      <c r="AN13" s="205">
        <f>'C завтраками| Bed and breakfast'!AN14*0.9</f>
        <v>27630</v>
      </c>
      <c r="AO13" s="205">
        <f>'C завтраками| Bed and breakfast'!AO14*0.9</f>
        <v>27630</v>
      </c>
      <c r="AP13" s="205">
        <f>'C завтраками| Bed and breakfast'!AP14*0.9</f>
        <v>32310</v>
      </c>
      <c r="AQ13" s="205">
        <f>'C завтраками| Bed and breakfast'!AQ14*0.9</f>
        <v>32310</v>
      </c>
      <c r="AR13" s="205">
        <f>'C завтраками| Bed and breakfast'!AR14*0.9</f>
        <v>32310</v>
      </c>
      <c r="AS13" s="205">
        <f>'C завтраками| Bed and breakfast'!AS14*0.9</f>
        <v>27630</v>
      </c>
      <c r="AT13" s="205">
        <f>'C завтраками| Bed and breakfast'!AT14*0.9</f>
        <v>26730</v>
      </c>
      <c r="AU13" s="205">
        <f>'C завтраками| Bed and breakfast'!AU14*0.9</f>
        <v>23130</v>
      </c>
      <c r="AV13" s="205">
        <f>'C завтраками| Bed and breakfast'!AV14*0.9</f>
        <v>24930</v>
      </c>
      <c r="AW13" s="205">
        <f>'C завтраками| Bed and breakfast'!AW14*0.9</f>
        <v>24030</v>
      </c>
      <c r="AX13" s="13">
        <f>'C завтраками| Bed and breakfast'!AX14*0.9</f>
        <v>15210</v>
      </c>
      <c r="AY13" s="13">
        <f>'C завтраками| Bed and breakfast'!AY14*0.9</f>
        <v>16110</v>
      </c>
      <c r="AZ13" s="13">
        <f>'C завтраками| Bed and breakfast'!AZ14*0.9</f>
        <v>15210</v>
      </c>
      <c r="BA13" s="13">
        <f>'C завтраками| Bed and breakfast'!BA14*0.9</f>
        <v>16110</v>
      </c>
      <c r="BB13" s="13">
        <f>'C завтраками| Bed and breakfast'!BB14*0.9</f>
        <v>14760</v>
      </c>
      <c r="BC13" s="13">
        <f>'C завтраками| Bed and breakfast'!BC14*0.9</f>
        <v>15660</v>
      </c>
      <c r="BD13" s="13">
        <f>'C завтраками| Bed and breakfast'!BD14*0.9</f>
        <v>14760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16740</v>
      </c>
      <c r="C15" s="13">
        <f>'C завтраками| Bed and breakfast'!C16*0.9</f>
        <v>17550</v>
      </c>
      <c r="D15" s="13">
        <f>'C завтраками| Bed and breakfast'!D16*0.9</f>
        <v>20700</v>
      </c>
      <c r="E15" s="13">
        <f>'C завтраками| Bed and breakfast'!E16*0.9</f>
        <v>17550</v>
      </c>
      <c r="F15" s="13">
        <f>'C завтраками| Bed and breakfast'!F16*0.9</f>
        <v>19350</v>
      </c>
      <c r="G15" s="13">
        <f>'C завтраками| Bed and breakfast'!G16*0.9</f>
        <v>20700</v>
      </c>
      <c r="H15" s="13">
        <f>'C завтраками| Bed and breakfast'!H16*0.9</f>
        <v>15930</v>
      </c>
      <c r="I15" s="13">
        <f>'C завтраками| Bed and breakfast'!I16*0.9</f>
        <v>14580</v>
      </c>
      <c r="J15" s="13">
        <f>'C завтраками| Bed and breakfast'!J16*0.9</f>
        <v>13860</v>
      </c>
      <c r="K15" s="13">
        <f>'C завтраками| Bed and breakfast'!K16*0.9</f>
        <v>13320</v>
      </c>
      <c r="L15" s="13">
        <f>'C завтраками| Bed and breakfast'!L16*0.9</f>
        <v>13140</v>
      </c>
      <c r="M15" s="13">
        <f>'C завтраками| Bed and breakfast'!M16*0.9</f>
        <v>13320</v>
      </c>
      <c r="N15" s="13">
        <f>'C завтраками| Bed and breakfast'!N16*0.9</f>
        <v>13140</v>
      </c>
      <c r="O15" s="13">
        <f>'C завтраками| Bed and breakfast'!O16*0.9</f>
        <v>13140</v>
      </c>
      <c r="P15" s="13">
        <f>'C завтраками| Bed and breakfast'!P16*0.9</f>
        <v>13320</v>
      </c>
      <c r="Q15" s="13">
        <f>'C завтраками| Bed and breakfast'!Q16*0.9</f>
        <v>13500</v>
      </c>
      <c r="R15" s="13">
        <f>'C завтраками| Bed and breakfast'!R16*0.9</f>
        <v>13320</v>
      </c>
      <c r="S15" s="13">
        <f>'C завтраками| Bed and breakfast'!S16*0.9</f>
        <v>13860</v>
      </c>
      <c r="T15" s="13">
        <f>'C завтраками| Bed and breakfast'!T16*0.9</f>
        <v>16740</v>
      </c>
      <c r="U15" s="13">
        <f>'C завтраками| Bed and breakfast'!U16*0.9</f>
        <v>15930</v>
      </c>
      <c r="V15" s="13">
        <f>'C завтраками| Bed and breakfast'!V16*0.9</f>
        <v>17550</v>
      </c>
      <c r="W15" s="205">
        <f>'C завтраками| Bed and breakfast'!W16*0.9</f>
        <v>20700</v>
      </c>
      <c r="X15" s="13">
        <f>'C завтраками| Bed and breakfast'!X16*0.9</f>
        <v>34200</v>
      </c>
      <c r="Y15" s="13">
        <f>'C завтраками| Bed and breakfast'!Y16*0.9</f>
        <v>36000</v>
      </c>
      <c r="Z15" s="13">
        <f>'C завтраками| Bed and breakfast'!Z16*0.9</f>
        <v>45000</v>
      </c>
      <c r="AA15" s="13">
        <f>'C завтраками| Bed and breakfast'!AA16*0.9</f>
        <v>45000</v>
      </c>
      <c r="AB15" s="13">
        <f>'C завтраками| Bed and breakfast'!AB16*0.9</f>
        <v>40950</v>
      </c>
      <c r="AC15" s="13">
        <f>'C завтраками| Bed and breakfast'!AC16*0.9</f>
        <v>34200</v>
      </c>
      <c r="AD15" s="13">
        <f>'C завтраками| Bed and breakfast'!AD16*0.9</f>
        <v>31500</v>
      </c>
      <c r="AE15" s="205">
        <f>'C завтраками| Bed and breakfast'!AE16*0.9</f>
        <v>26100</v>
      </c>
      <c r="AF15" s="205">
        <f>'C завтраками| Bed and breakfast'!AF16*0.9</f>
        <v>27000</v>
      </c>
      <c r="AG15" s="205">
        <f>'C завтраками| Bed and breakfast'!AG16*0.9</f>
        <v>26100</v>
      </c>
      <c r="AH15" s="205">
        <f>'C завтраками| Bed and breakfast'!AH16*0.9</f>
        <v>26100</v>
      </c>
      <c r="AI15" s="205">
        <f>'C завтраками| Bed and breakfast'!AI16*0.9</f>
        <v>27900</v>
      </c>
      <c r="AJ15" s="205">
        <f>'C завтраками| Bed and breakfast'!AJ16*0.9</f>
        <v>27900</v>
      </c>
      <c r="AK15" s="205">
        <f>'C завтраками| Bed and breakfast'!AK16*0.9</f>
        <v>29700</v>
      </c>
      <c r="AL15" s="205">
        <f>'C завтраками| Bed and breakfast'!AL16*0.9</f>
        <v>29700</v>
      </c>
      <c r="AM15" s="205">
        <f>'C завтраками| Bed and breakfast'!AM16*0.9</f>
        <v>30600</v>
      </c>
      <c r="AN15" s="205">
        <f>'C завтраками| Bed and breakfast'!AN16*0.9</f>
        <v>30600</v>
      </c>
      <c r="AO15" s="205">
        <f>'C завтраками| Bed and breakfast'!AO16*0.9</f>
        <v>30600</v>
      </c>
      <c r="AP15" s="205">
        <f>'C завтраками| Bed and breakfast'!AP16*0.9</f>
        <v>35280</v>
      </c>
      <c r="AQ15" s="205">
        <f>'C завтраками| Bed and breakfast'!AQ16*0.9</f>
        <v>35280</v>
      </c>
      <c r="AR15" s="205">
        <f>'C завтраками| Bed and breakfast'!AR16*0.9</f>
        <v>35280</v>
      </c>
      <c r="AS15" s="205">
        <f>'C завтраками| Bed and breakfast'!AS16*0.9</f>
        <v>30600</v>
      </c>
      <c r="AT15" s="205">
        <f>'C завтраками| Bed and breakfast'!AT16*0.9</f>
        <v>29700</v>
      </c>
      <c r="AU15" s="205">
        <f>'C завтраками| Bed and breakfast'!AU16*0.9</f>
        <v>26100</v>
      </c>
      <c r="AV15" s="205">
        <f>'C завтраками| Bed and breakfast'!AV16*0.9</f>
        <v>27900</v>
      </c>
      <c r="AW15" s="205">
        <f>'C завтраками| Bed and breakfast'!AW16*0.9</f>
        <v>27000</v>
      </c>
      <c r="AX15" s="13">
        <f>'C завтраками| Bed and breakfast'!AX16*0.9</f>
        <v>16380</v>
      </c>
      <c r="AY15" s="13">
        <f>'C завтраками| Bed and breakfast'!AY16*0.9</f>
        <v>17280</v>
      </c>
      <c r="AZ15" s="13">
        <f>'C завтраками| Bed and breakfast'!AZ16*0.9</f>
        <v>16380</v>
      </c>
      <c r="BA15" s="13">
        <f>'C завтраками| Bed and breakfast'!BA16*0.9</f>
        <v>17280</v>
      </c>
      <c r="BB15" s="13">
        <f>'C завтраками| Bed and breakfast'!BB16*0.9</f>
        <v>15930</v>
      </c>
      <c r="BC15" s="13">
        <f>'C завтраками| Bed and breakfast'!BC16*0.9</f>
        <v>16830</v>
      </c>
      <c r="BD15" s="13">
        <f>'C завтраками| Bed and breakfast'!BD16*0.9</f>
        <v>15930</v>
      </c>
    </row>
    <row r="16" spans="1:56" s="16" customFormat="1" ht="12" customHeight="1" x14ac:dyDescent="0.2">
      <c r="A16" s="278">
        <v>2</v>
      </c>
      <c r="B16" s="13">
        <f>'C завтраками| Bed and breakfast'!B17*0.9</f>
        <v>17910</v>
      </c>
      <c r="C16" s="13">
        <f>'C завтраками| Bed and breakfast'!C17*0.9</f>
        <v>18720</v>
      </c>
      <c r="D16" s="13">
        <f>'C завтраками| Bed and breakfast'!D17*0.9</f>
        <v>21870</v>
      </c>
      <c r="E16" s="13">
        <f>'C завтраками| Bed and breakfast'!E17*0.9</f>
        <v>18720</v>
      </c>
      <c r="F16" s="13">
        <f>'C завтраками| Bed and breakfast'!F17*0.9</f>
        <v>20520</v>
      </c>
      <c r="G16" s="13">
        <f>'C завтраками| Bed and breakfast'!G17*0.9</f>
        <v>21870</v>
      </c>
      <c r="H16" s="13">
        <f>'C завтраками| Bed and breakfast'!H17*0.9</f>
        <v>17100</v>
      </c>
      <c r="I16" s="13">
        <f>'C завтраками| Bed and breakfast'!I17*0.9</f>
        <v>15750</v>
      </c>
      <c r="J16" s="13">
        <f>'C завтраками| Bed and breakfast'!J17*0.9</f>
        <v>15030</v>
      </c>
      <c r="K16" s="13">
        <f>'C завтраками| Bed and breakfast'!K17*0.9</f>
        <v>14490</v>
      </c>
      <c r="L16" s="13">
        <f>'C завтраками| Bed and breakfast'!L17*0.9</f>
        <v>14310</v>
      </c>
      <c r="M16" s="13">
        <f>'C завтраками| Bed and breakfast'!M17*0.9</f>
        <v>14490</v>
      </c>
      <c r="N16" s="13">
        <f>'C завтраками| Bed and breakfast'!N17*0.9</f>
        <v>14310</v>
      </c>
      <c r="O16" s="13">
        <f>'C завтраками| Bed and breakfast'!O17*0.9</f>
        <v>14310</v>
      </c>
      <c r="P16" s="13">
        <f>'C завтраками| Bed and breakfast'!P17*0.9</f>
        <v>14490</v>
      </c>
      <c r="Q16" s="13">
        <f>'C завтраками| Bed and breakfast'!Q17*0.9</f>
        <v>14670</v>
      </c>
      <c r="R16" s="13">
        <f>'C завтраками| Bed and breakfast'!R17*0.9</f>
        <v>14490</v>
      </c>
      <c r="S16" s="13">
        <f>'C завтраками| Bed and breakfast'!S17*0.9</f>
        <v>15030</v>
      </c>
      <c r="T16" s="13">
        <f>'C завтраками| Bed and breakfast'!T17*0.9</f>
        <v>17910</v>
      </c>
      <c r="U16" s="13">
        <f>'C завтраками| Bed and breakfast'!U17*0.9</f>
        <v>17100</v>
      </c>
      <c r="V16" s="13">
        <f>'C завтраками| Bed and breakfast'!V17*0.9</f>
        <v>18720</v>
      </c>
      <c r="W16" s="205">
        <f>'C завтраками| Bed and breakfast'!W17*0.9</f>
        <v>21870</v>
      </c>
      <c r="X16" s="13">
        <f>'C завтраками| Bed and breakfast'!X17*0.9</f>
        <v>35910</v>
      </c>
      <c r="Y16" s="13">
        <f>'C завтраками| Bed and breakfast'!Y17*0.9</f>
        <v>37710</v>
      </c>
      <c r="Z16" s="13">
        <f>'C завтраками| Bed and breakfast'!Z17*0.9</f>
        <v>46710</v>
      </c>
      <c r="AA16" s="13">
        <f>'C завтраками| Bed and breakfast'!AA17*0.9</f>
        <v>46710</v>
      </c>
      <c r="AB16" s="13">
        <f>'C завтраками| Bed and breakfast'!AB17*0.9</f>
        <v>42660</v>
      </c>
      <c r="AC16" s="13">
        <f>'C завтраками| Bed and breakfast'!AC17*0.9</f>
        <v>35910</v>
      </c>
      <c r="AD16" s="13">
        <f>'C завтраками| Bed and breakfast'!AD17*0.9</f>
        <v>33210</v>
      </c>
      <c r="AE16" s="205">
        <f>'C завтраками| Bed and breakfast'!AE17*0.9</f>
        <v>27630</v>
      </c>
      <c r="AF16" s="205">
        <f>'C завтраками| Bed and breakfast'!AF17*0.9</f>
        <v>28530</v>
      </c>
      <c r="AG16" s="205">
        <f>'C завтраками| Bed and breakfast'!AG17*0.9</f>
        <v>27630</v>
      </c>
      <c r="AH16" s="205">
        <f>'C завтраками| Bed and breakfast'!AH17*0.9</f>
        <v>27630</v>
      </c>
      <c r="AI16" s="205">
        <f>'C завтраками| Bed and breakfast'!AI17*0.9</f>
        <v>29430</v>
      </c>
      <c r="AJ16" s="205">
        <f>'C завтраками| Bed and breakfast'!AJ17*0.9</f>
        <v>29430</v>
      </c>
      <c r="AK16" s="205">
        <f>'C завтраками| Bed and breakfast'!AK17*0.9</f>
        <v>31230</v>
      </c>
      <c r="AL16" s="205">
        <f>'C завтраками| Bed and breakfast'!AL17*0.9</f>
        <v>31230</v>
      </c>
      <c r="AM16" s="205">
        <f>'C завтраками| Bed and breakfast'!AM17*0.9</f>
        <v>32130</v>
      </c>
      <c r="AN16" s="205">
        <f>'C завтраками| Bed and breakfast'!AN17*0.9</f>
        <v>32130</v>
      </c>
      <c r="AO16" s="205">
        <f>'C завтраками| Bed and breakfast'!AO17*0.9</f>
        <v>32130</v>
      </c>
      <c r="AP16" s="205">
        <f>'C завтраками| Bed and breakfast'!AP17*0.9</f>
        <v>36810</v>
      </c>
      <c r="AQ16" s="205">
        <f>'C завтраками| Bed and breakfast'!AQ17*0.9</f>
        <v>36810</v>
      </c>
      <c r="AR16" s="205">
        <f>'C завтраками| Bed and breakfast'!AR17*0.9</f>
        <v>36810</v>
      </c>
      <c r="AS16" s="205">
        <f>'C завтраками| Bed and breakfast'!AS17*0.9</f>
        <v>32130</v>
      </c>
      <c r="AT16" s="205">
        <f>'C завтраками| Bed and breakfast'!AT17*0.9</f>
        <v>31230</v>
      </c>
      <c r="AU16" s="205">
        <f>'C завтраками| Bed and breakfast'!AU17*0.9</f>
        <v>27630</v>
      </c>
      <c r="AV16" s="205">
        <f>'C завтраками| Bed and breakfast'!AV17*0.9</f>
        <v>29430</v>
      </c>
      <c r="AW16" s="205">
        <f>'C завтраками| Bed and breakfast'!AW17*0.9</f>
        <v>28530</v>
      </c>
      <c r="AX16" s="13">
        <f>'C завтраками| Bed and breakfast'!AX17*0.9</f>
        <v>17910</v>
      </c>
      <c r="AY16" s="13">
        <f>'C завтраками| Bed and breakfast'!AY17*0.9</f>
        <v>18810</v>
      </c>
      <c r="AZ16" s="13">
        <f>'C завтраками| Bed and breakfast'!AZ17*0.9</f>
        <v>17910</v>
      </c>
      <c r="BA16" s="13">
        <f>'C завтраками| Bed and breakfast'!BA17*0.9</f>
        <v>18810</v>
      </c>
      <c r="BB16" s="13">
        <f>'C завтраками| Bed and breakfast'!BB17*0.9</f>
        <v>17460</v>
      </c>
      <c r="BC16" s="13">
        <f>'C завтраками| Bed and breakfast'!BC17*0.9</f>
        <v>18360</v>
      </c>
      <c r="BD16" s="13">
        <f>'C завтраками| Bed and breakfast'!BD17*0.9</f>
        <v>17460</v>
      </c>
    </row>
    <row r="17" spans="1:56"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22590</v>
      </c>
      <c r="C18" s="13">
        <f>'C завтраками| Bed and breakfast'!C19*0.9</f>
        <v>23400</v>
      </c>
      <c r="D18" s="13">
        <f>'C завтраками| Bed and breakfast'!D19*0.9</f>
        <v>26550</v>
      </c>
      <c r="E18" s="13">
        <f>'C завтраками| Bed and breakfast'!E19*0.9</f>
        <v>23400</v>
      </c>
      <c r="F18" s="13">
        <f>'C завтраками| Bed and breakfast'!F19*0.9</f>
        <v>25200</v>
      </c>
      <c r="G18" s="13">
        <f>'C завтраками| Bed and breakfast'!G19*0.9</f>
        <v>26550</v>
      </c>
      <c r="H18" s="13">
        <f>'C завтраками| Bed and breakfast'!H19*0.9</f>
        <v>21780</v>
      </c>
      <c r="I18" s="13">
        <f>'C завтраками| Bed and breakfast'!I19*0.9</f>
        <v>20430</v>
      </c>
      <c r="J18" s="13">
        <f>'C завтраками| Bed and breakfast'!J19*0.9</f>
        <v>19710</v>
      </c>
      <c r="K18" s="13">
        <f>'C завтраками| Bed and breakfast'!K19*0.9</f>
        <v>19170</v>
      </c>
      <c r="L18" s="13">
        <f>'C завтраками| Bed and breakfast'!L19*0.9</f>
        <v>18990</v>
      </c>
      <c r="M18" s="13">
        <f>'C завтраками| Bed and breakfast'!M19*0.9</f>
        <v>19170</v>
      </c>
      <c r="N18" s="13">
        <f>'C завтраками| Bed and breakfast'!N19*0.9</f>
        <v>18990</v>
      </c>
      <c r="O18" s="13">
        <f>'C завтраками| Bed and breakfast'!O19*0.9</f>
        <v>18990</v>
      </c>
      <c r="P18" s="13">
        <f>'C завтраками| Bed and breakfast'!P19*0.9</f>
        <v>19170</v>
      </c>
      <c r="Q18" s="13">
        <f>'C завтраками| Bed and breakfast'!Q19*0.9</f>
        <v>19350</v>
      </c>
      <c r="R18" s="13">
        <f>'C завтраками| Bed and breakfast'!R19*0.9</f>
        <v>19170</v>
      </c>
      <c r="S18" s="13">
        <f>'C завтраками| Bed and breakfast'!S19*0.9</f>
        <v>19710</v>
      </c>
      <c r="T18" s="13">
        <f>'C завтраками| Bed and breakfast'!T19*0.9</f>
        <v>22590</v>
      </c>
      <c r="U18" s="13">
        <f>'C завтраками| Bed and breakfast'!U19*0.9</f>
        <v>21780</v>
      </c>
      <c r="V18" s="13">
        <f>'C завтраками| Bed and breakfast'!V19*0.9</f>
        <v>23400</v>
      </c>
      <c r="W18" s="205">
        <f>'C завтраками| Bed and breakfast'!W19*0.9</f>
        <v>26550</v>
      </c>
      <c r="X18" s="13">
        <f>'C завтраками| Bed and breakfast'!X19*0.9</f>
        <v>36900</v>
      </c>
      <c r="Y18" s="13">
        <f>'C завтраками| Bed and breakfast'!Y19*0.9</f>
        <v>38700</v>
      </c>
      <c r="Z18" s="13">
        <f>'C завтраками| Bed and breakfast'!Z19*0.9</f>
        <v>47700</v>
      </c>
      <c r="AA18" s="13">
        <f>'C завтраками| Bed and breakfast'!AA19*0.9</f>
        <v>47700</v>
      </c>
      <c r="AB18" s="13">
        <f>'C завтраками| Bed and breakfast'!AB19*0.9</f>
        <v>43650</v>
      </c>
      <c r="AC18" s="13">
        <f>'C завтраками| Bed and breakfast'!AC19*0.9</f>
        <v>36900</v>
      </c>
      <c r="AD18" s="13">
        <f>'C завтраками| Bed and breakfast'!AD19*0.9</f>
        <v>34200</v>
      </c>
      <c r="AE18" s="205">
        <f>'C завтраками| Bed and breakfast'!AE19*0.9</f>
        <v>28800</v>
      </c>
      <c r="AF18" s="205">
        <f>'C завтраками| Bed and breakfast'!AF19*0.9</f>
        <v>29700</v>
      </c>
      <c r="AG18" s="205">
        <f>'C завтраками| Bed and breakfast'!AG19*0.9</f>
        <v>28800</v>
      </c>
      <c r="AH18" s="205">
        <f>'C завтраками| Bed and breakfast'!AH19*0.9</f>
        <v>28800</v>
      </c>
      <c r="AI18" s="205">
        <f>'C завтраками| Bed and breakfast'!AI19*0.9</f>
        <v>30600</v>
      </c>
      <c r="AJ18" s="205">
        <f>'C завтраками| Bed and breakfast'!AJ19*0.9</f>
        <v>30600</v>
      </c>
      <c r="AK18" s="205">
        <f>'C завтраками| Bed and breakfast'!AK19*0.9</f>
        <v>32400</v>
      </c>
      <c r="AL18" s="205">
        <f>'C завтраками| Bed and breakfast'!AL19*0.9</f>
        <v>32400</v>
      </c>
      <c r="AM18" s="205">
        <f>'C завтраками| Bed and breakfast'!AM19*0.9</f>
        <v>33300</v>
      </c>
      <c r="AN18" s="205">
        <f>'C завтраками| Bed and breakfast'!AN19*0.9</f>
        <v>33300</v>
      </c>
      <c r="AO18" s="205">
        <f>'C завтраками| Bed and breakfast'!AO19*0.9</f>
        <v>33300</v>
      </c>
      <c r="AP18" s="205">
        <f>'C завтраками| Bed and breakfast'!AP19*0.9</f>
        <v>37980</v>
      </c>
      <c r="AQ18" s="205">
        <f>'C завтраками| Bed and breakfast'!AQ19*0.9</f>
        <v>37980</v>
      </c>
      <c r="AR18" s="205">
        <f>'C завтраками| Bed and breakfast'!AR19*0.9</f>
        <v>37980</v>
      </c>
      <c r="AS18" s="205">
        <f>'C завтраками| Bed and breakfast'!AS19*0.9</f>
        <v>33300</v>
      </c>
      <c r="AT18" s="205">
        <f>'C завтраками| Bed and breakfast'!AT19*0.9</f>
        <v>32400</v>
      </c>
      <c r="AU18" s="205">
        <f>'C завтраками| Bed and breakfast'!AU19*0.9</f>
        <v>28800</v>
      </c>
      <c r="AV18" s="205">
        <f>'C завтраками| Bed and breakfast'!AV19*0.9</f>
        <v>30600</v>
      </c>
      <c r="AW18" s="205">
        <f>'C завтраками| Bed and breakfast'!AW19*0.9</f>
        <v>29700</v>
      </c>
      <c r="AX18" s="13">
        <f>'C завтраками| Bed and breakfast'!AX19*0.9</f>
        <v>22230</v>
      </c>
      <c r="AY18" s="13">
        <f>'C завтраками| Bed and breakfast'!AY19*0.9</f>
        <v>23130</v>
      </c>
      <c r="AZ18" s="13">
        <f>'C завтраками| Bed and breakfast'!AZ19*0.9</f>
        <v>22230</v>
      </c>
      <c r="BA18" s="13">
        <f>'C завтраками| Bed and breakfast'!BA19*0.9</f>
        <v>23130</v>
      </c>
      <c r="BB18" s="13">
        <f>'C завтраками| Bed and breakfast'!BB19*0.9</f>
        <v>21780</v>
      </c>
      <c r="BC18" s="13">
        <f>'C завтраками| Bed and breakfast'!BC19*0.9</f>
        <v>22680</v>
      </c>
      <c r="BD18" s="13">
        <f>'C завтраками| Bed and breakfast'!BD19*0.9</f>
        <v>21780</v>
      </c>
    </row>
    <row r="19" spans="1:56" s="16" customFormat="1" ht="12" customHeight="1" x14ac:dyDescent="0.2">
      <c r="A19" s="278">
        <v>2</v>
      </c>
      <c r="B19" s="13">
        <f>'C завтраками| Bed and breakfast'!B20*0.9</f>
        <v>23760</v>
      </c>
      <c r="C19" s="13">
        <f>'C завтраками| Bed and breakfast'!C20*0.9</f>
        <v>24570</v>
      </c>
      <c r="D19" s="13">
        <f>'C завтраками| Bed and breakfast'!D20*0.9</f>
        <v>27720</v>
      </c>
      <c r="E19" s="13">
        <f>'C завтраками| Bed and breakfast'!E20*0.9</f>
        <v>24570</v>
      </c>
      <c r="F19" s="13">
        <f>'C завтраками| Bed and breakfast'!F20*0.9</f>
        <v>26370</v>
      </c>
      <c r="G19" s="13">
        <f>'C завтраками| Bed and breakfast'!G20*0.9</f>
        <v>27720</v>
      </c>
      <c r="H19" s="13">
        <f>'C завтраками| Bed and breakfast'!H20*0.9</f>
        <v>22950</v>
      </c>
      <c r="I19" s="13">
        <f>'C завтраками| Bed and breakfast'!I20*0.9</f>
        <v>21600</v>
      </c>
      <c r="J19" s="13">
        <f>'C завтраками| Bed and breakfast'!J20*0.9</f>
        <v>20880</v>
      </c>
      <c r="K19" s="13">
        <f>'C завтраками| Bed and breakfast'!K20*0.9</f>
        <v>20340</v>
      </c>
      <c r="L19" s="13">
        <f>'C завтраками| Bed and breakfast'!L20*0.9</f>
        <v>20160</v>
      </c>
      <c r="M19" s="13">
        <f>'C завтраками| Bed and breakfast'!M20*0.9</f>
        <v>20340</v>
      </c>
      <c r="N19" s="13">
        <f>'C завтраками| Bed and breakfast'!N20*0.9</f>
        <v>20160</v>
      </c>
      <c r="O19" s="13">
        <f>'C завтраками| Bed and breakfast'!O20*0.9</f>
        <v>20160</v>
      </c>
      <c r="P19" s="13">
        <f>'C завтраками| Bed and breakfast'!P20*0.9</f>
        <v>20340</v>
      </c>
      <c r="Q19" s="13">
        <f>'C завтраками| Bed and breakfast'!Q20*0.9</f>
        <v>20520</v>
      </c>
      <c r="R19" s="13">
        <f>'C завтраками| Bed and breakfast'!R20*0.9</f>
        <v>20340</v>
      </c>
      <c r="S19" s="13">
        <f>'C завтраками| Bed and breakfast'!S20*0.9</f>
        <v>20880</v>
      </c>
      <c r="T19" s="13">
        <f>'C завтраками| Bed and breakfast'!T20*0.9</f>
        <v>23760</v>
      </c>
      <c r="U19" s="13">
        <f>'C завтраками| Bed and breakfast'!U20*0.9</f>
        <v>22950</v>
      </c>
      <c r="V19" s="13">
        <f>'C завтраками| Bed and breakfast'!V20*0.9</f>
        <v>24570</v>
      </c>
      <c r="W19" s="205">
        <f>'C завтраками| Bed and breakfast'!W20*0.9</f>
        <v>27720</v>
      </c>
      <c r="X19" s="13">
        <f>'C завтраками| Bed and breakfast'!X20*0.9</f>
        <v>38610</v>
      </c>
      <c r="Y19" s="13">
        <f>'C завтраками| Bed and breakfast'!Y20*0.9</f>
        <v>40410</v>
      </c>
      <c r="Z19" s="13">
        <f>'C завтраками| Bed and breakfast'!Z20*0.9</f>
        <v>49410</v>
      </c>
      <c r="AA19" s="13">
        <f>'C завтраками| Bed and breakfast'!AA20*0.9</f>
        <v>49410</v>
      </c>
      <c r="AB19" s="13">
        <f>'C завтраками| Bed and breakfast'!AB20*0.9</f>
        <v>45360</v>
      </c>
      <c r="AC19" s="13">
        <f>'C завтраками| Bed and breakfast'!AC20*0.9</f>
        <v>38610</v>
      </c>
      <c r="AD19" s="13">
        <f>'C завтраками| Bed and breakfast'!AD20*0.9</f>
        <v>35910</v>
      </c>
      <c r="AE19" s="205">
        <f>'C завтраками| Bed and breakfast'!AE20*0.9</f>
        <v>30330</v>
      </c>
      <c r="AF19" s="205">
        <f>'C завтраками| Bed and breakfast'!AF20*0.9</f>
        <v>31230</v>
      </c>
      <c r="AG19" s="205">
        <f>'C завтраками| Bed and breakfast'!AG20*0.9</f>
        <v>30330</v>
      </c>
      <c r="AH19" s="205">
        <f>'C завтраками| Bed and breakfast'!AH20*0.9</f>
        <v>30330</v>
      </c>
      <c r="AI19" s="205">
        <f>'C завтраками| Bed and breakfast'!AI20*0.9</f>
        <v>32130</v>
      </c>
      <c r="AJ19" s="205">
        <f>'C завтраками| Bed and breakfast'!AJ20*0.9</f>
        <v>32130</v>
      </c>
      <c r="AK19" s="205">
        <f>'C завтраками| Bed and breakfast'!AK20*0.9</f>
        <v>33930</v>
      </c>
      <c r="AL19" s="205">
        <f>'C завтраками| Bed and breakfast'!AL20*0.9</f>
        <v>33930</v>
      </c>
      <c r="AM19" s="205">
        <f>'C завтраками| Bed and breakfast'!AM20*0.9</f>
        <v>34830</v>
      </c>
      <c r="AN19" s="205">
        <f>'C завтраками| Bed and breakfast'!AN20*0.9</f>
        <v>34830</v>
      </c>
      <c r="AO19" s="205">
        <f>'C завтраками| Bed and breakfast'!AO20*0.9</f>
        <v>34830</v>
      </c>
      <c r="AP19" s="205">
        <f>'C завтраками| Bed and breakfast'!AP20*0.9</f>
        <v>39510</v>
      </c>
      <c r="AQ19" s="205">
        <f>'C завтраками| Bed and breakfast'!AQ20*0.9</f>
        <v>39510</v>
      </c>
      <c r="AR19" s="205">
        <f>'C завтраками| Bed and breakfast'!AR20*0.9</f>
        <v>39510</v>
      </c>
      <c r="AS19" s="205">
        <f>'C завтраками| Bed and breakfast'!AS20*0.9</f>
        <v>34830</v>
      </c>
      <c r="AT19" s="205">
        <f>'C завтраками| Bed and breakfast'!AT20*0.9</f>
        <v>33930</v>
      </c>
      <c r="AU19" s="205">
        <f>'C завтраками| Bed and breakfast'!AU20*0.9</f>
        <v>30330</v>
      </c>
      <c r="AV19" s="205">
        <f>'C завтраками| Bed and breakfast'!AV20*0.9</f>
        <v>32130</v>
      </c>
      <c r="AW19" s="205">
        <f>'C завтраками| Bed and breakfast'!AW20*0.9</f>
        <v>31230</v>
      </c>
      <c r="AX19" s="13">
        <f>'C завтраками| Bed and breakfast'!AX20*0.9</f>
        <v>23760</v>
      </c>
      <c r="AY19" s="13">
        <f>'C завтраками| Bed and breakfast'!AY20*0.9</f>
        <v>24660</v>
      </c>
      <c r="AZ19" s="13">
        <f>'C завтраками| Bed and breakfast'!AZ20*0.9</f>
        <v>23760</v>
      </c>
      <c r="BA19" s="13">
        <f>'C завтраками| Bed and breakfast'!BA20*0.9</f>
        <v>24660</v>
      </c>
      <c r="BB19" s="13">
        <f>'C завтраками| Bed and breakfast'!BB20*0.9</f>
        <v>23310</v>
      </c>
      <c r="BC19" s="13">
        <f>'C завтраками| Bed and breakfast'!BC20*0.9</f>
        <v>24210</v>
      </c>
      <c r="BD19" s="13">
        <f>'C завтраками| Bed and breakfast'!BD20*0.9</f>
        <v>23310</v>
      </c>
    </row>
    <row r="20" spans="1:56" s="16" customFormat="1" ht="12" customHeight="1" x14ac:dyDescent="0.2">
      <c r="A20" s="278">
        <v>3</v>
      </c>
      <c r="B20" s="13">
        <f>'C завтраками| Bed and breakfast'!B21*0.9</f>
        <v>24930</v>
      </c>
      <c r="C20" s="13">
        <f>'C завтраками| Bed and breakfast'!C21*0.9</f>
        <v>25740</v>
      </c>
      <c r="D20" s="13">
        <f>'C завтраками| Bed and breakfast'!D21*0.9</f>
        <v>28890</v>
      </c>
      <c r="E20" s="13">
        <f>'C завтраками| Bed and breakfast'!E21*0.9</f>
        <v>25740</v>
      </c>
      <c r="F20" s="13">
        <f>'C завтраками| Bed and breakfast'!F21*0.9</f>
        <v>27540</v>
      </c>
      <c r="G20" s="13">
        <f>'C завтраками| Bed and breakfast'!G21*0.9</f>
        <v>28890</v>
      </c>
      <c r="H20" s="13">
        <f>'C завтраками| Bed and breakfast'!H21*0.9</f>
        <v>24120</v>
      </c>
      <c r="I20" s="13">
        <f>'C завтраками| Bed and breakfast'!I21*0.9</f>
        <v>22770</v>
      </c>
      <c r="J20" s="13">
        <f>'C завтраками| Bed and breakfast'!J21*0.9</f>
        <v>22050</v>
      </c>
      <c r="K20" s="13">
        <f>'C завтраками| Bed and breakfast'!K21*0.9</f>
        <v>21510</v>
      </c>
      <c r="L20" s="13">
        <f>'C завтраками| Bed and breakfast'!L21*0.9</f>
        <v>21330</v>
      </c>
      <c r="M20" s="13">
        <f>'C завтраками| Bed and breakfast'!M21*0.9</f>
        <v>21510</v>
      </c>
      <c r="N20" s="13">
        <f>'C завтраками| Bed and breakfast'!N21*0.9</f>
        <v>21330</v>
      </c>
      <c r="O20" s="13">
        <f>'C завтраками| Bed and breakfast'!O21*0.9</f>
        <v>21330</v>
      </c>
      <c r="P20" s="13">
        <f>'C завтраками| Bed and breakfast'!P21*0.9</f>
        <v>21510</v>
      </c>
      <c r="Q20" s="13">
        <f>'C завтраками| Bed and breakfast'!Q21*0.9</f>
        <v>21690</v>
      </c>
      <c r="R20" s="13">
        <f>'C завтраками| Bed and breakfast'!R21*0.9</f>
        <v>21510</v>
      </c>
      <c r="S20" s="13">
        <f>'C завтраками| Bed and breakfast'!S21*0.9</f>
        <v>22050</v>
      </c>
      <c r="T20" s="13">
        <f>'C завтраками| Bed and breakfast'!T21*0.9</f>
        <v>24930</v>
      </c>
      <c r="U20" s="13">
        <f>'C завтраками| Bed and breakfast'!U21*0.9</f>
        <v>24120</v>
      </c>
      <c r="V20" s="13">
        <f>'C завтраками| Bed and breakfast'!V21*0.9</f>
        <v>25740</v>
      </c>
      <c r="W20" s="205">
        <f>'C завтраками| Bed and breakfast'!W21*0.9</f>
        <v>28890</v>
      </c>
      <c r="X20" s="13">
        <f>'C завтраками| Bed and breakfast'!X21*0.9</f>
        <v>40320</v>
      </c>
      <c r="Y20" s="13">
        <f>'C завтраками| Bed and breakfast'!Y21*0.9</f>
        <v>42120</v>
      </c>
      <c r="Z20" s="13">
        <f>'C завтраками| Bed and breakfast'!Z21*0.9</f>
        <v>51120</v>
      </c>
      <c r="AA20" s="13">
        <f>'C завтраками| Bed and breakfast'!AA21*0.9</f>
        <v>51120</v>
      </c>
      <c r="AB20" s="13">
        <f>'C завтраками| Bed and breakfast'!AB21*0.9</f>
        <v>47070</v>
      </c>
      <c r="AC20" s="13">
        <f>'C завтраками| Bed and breakfast'!AC21*0.9</f>
        <v>40320</v>
      </c>
      <c r="AD20" s="13">
        <f>'C завтраками| Bed and breakfast'!AD21*0.9</f>
        <v>37620</v>
      </c>
      <c r="AE20" s="205">
        <f>'C завтраками| Bed and breakfast'!AE21*0.9</f>
        <v>31860</v>
      </c>
      <c r="AF20" s="205">
        <f>'C завтраками| Bed and breakfast'!AF21*0.9</f>
        <v>32760</v>
      </c>
      <c r="AG20" s="205">
        <f>'C завтраками| Bed and breakfast'!AG21*0.9</f>
        <v>31860</v>
      </c>
      <c r="AH20" s="205">
        <f>'C завтраками| Bed and breakfast'!AH21*0.9</f>
        <v>31860</v>
      </c>
      <c r="AI20" s="205">
        <f>'C завтраками| Bed and breakfast'!AI21*0.9</f>
        <v>33660</v>
      </c>
      <c r="AJ20" s="205">
        <f>'C завтраками| Bed and breakfast'!AJ21*0.9</f>
        <v>33660</v>
      </c>
      <c r="AK20" s="205">
        <f>'C завтраками| Bed and breakfast'!AK21*0.9</f>
        <v>35460</v>
      </c>
      <c r="AL20" s="205">
        <f>'C завтраками| Bed and breakfast'!AL21*0.9</f>
        <v>35460</v>
      </c>
      <c r="AM20" s="205">
        <f>'C завтраками| Bed and breakfast'!AM21*0.9</f>
        <v>36360</v>
      </c>
      <c r="AN20" s="205">
        <f>'C завтраками| Bed and breakfast'!AN21*0.9</f>
        <v>36360</v>
      </c>
      <c r="AO20" s="205">
        <f>'C завтраками| Bed and breakfast'!AO21*0.9</f>
        <v>36360</v>
      </c>
      <c r="AP20" s="205">
        <f>'C завтраками| Bed and breakfast'!AP21*0.9</f>
        <v>41040</v>
      </c>
      <c r="AQ20" s="205">
        <f>'C завтраками| Bed and breakfast'!AQ21*0.9</f>
        <v>41040</v>
      </c>
      <c r="AR20" s="205">
        <f>'C завтраками| Bed and breakfast'!AR21*0.9</f>
        <v>41040</v>
      </c>
      <c r="AS20" s="205">
        <f>'C завтраками| Bed and breakfast'!AS21*0.9</f>
        <v>36360</v>
      </c>
      <c r="AT20" s="205">
        <f>'C завтраками| Bed and breakfast'!AT21*0.9</f>
        <v>35460</v>
      </c>
      <c r="AU20" s="205">
        <f>'C завтраками| Bed and breakfast'!AU21*0.9</f>
        <v>31860</v>
      </c>
      <c r="AV20" s="205">
        <f>'C завтраками| Bed and breakfast'!AV21*0.9</f>
        <v>33660</v>
      </c>
      <c r="AW20" s="205">
        <f>'C завтраками| Bed and breakfast'!AW21*0.9</f>
        <v>32760</v>
      </c>
      <c r="AX20" s="13">
        <f>'C завтраками| Bed and breakfast'!AX21*0.9</f>
        <v>25290</v>
      </c>
      <c r="AY20" s="13">
        <f>'C завтраками| Bed and breakfast'!AY21*0.9</f>
        <v>26190</v>
      </c>
      <c r="AZ20" s="13">
        <f>'C завтраками| Bed and breakfast'!AZ21*0.9</f>
        <v>25290</v>
      </c>
      <c r="BA20" s="13">
        <f>'C завтраками| Bed and breakfast'!BA21*0.9</f>
        <v>26190</v>
      </c>
      <c r="BB20" s="13">
        <f>'C завтраками| Bed and breakfast'!BB21*0.9</f>
        <v>24840</v>
      </c>
      <c r="BC20" s="13">
        <f>'C завтраками| Bed and breakfast'!BC21*0.9</f>
        <v>25740</v>
      </c>
      <c r="BD20" s="13">
        <f>'C завтраками| Bed and breakfast'!BD21*0.9</f>
        <v>24840</v>
      </c>
    </row>
    <row r="21" spans="1:56" s="16" customFormat="1" ht="12" customHeight="1" x14ac:dyDescent="0.2">
      <c r="A21" s="278">
        <v>4</v>
      </c>
      <c r="B21" s="13">
        <f>'C завтраками| Bed and breakfast'!B22*0.9</f>
        <v>26100</v>
      </c>
      <c r="C21" s="13">
        <f>'C завтраками| Bed and breakfast'!C22*0.9</f>
        <v>26910</v>
      </c>
      <c r="D21" s="13">
        <f>'C завтраками| Bed and breakfast'!D22*0.9</f>
        <v>30060</v>
      </c>
      <c r="E21" s="13">
        <f>'C завтраками| Bed and breakfast'!E22*0.9</f>
        <v>26910</v>
      </c>
      <c r="F21" s="13">
        <f>'C завтраками| Bed and breakfast'!F22*0.9</f>
        <v>28710</v>
      </c>
      <c r="G21" s="13">
        <f>'C завтраками| Bed and breakfast'!G22*0.9</f>
        <v>30060</v>
      </c>
      <c r="H21" s="13">
        <f>'C завтраками| Bed and breakfast'!H22*0.9</f>
        <v>25290</v>
      </c>
      <c r="I21" s="13">
        <f>'C завтраками| Bed and breakfast'!I22*0.9</f>
        <v>23940</v>
      </c>
      <c r="J21" s="13">
        <f>'C завтраками| Bed and breakfast'!J22*0.9</f>
        <v>23220</v>
      </c>
      <c r="K21" s="13">
        <f>'C завтраками| Bed and breakfast'!K22*0.9</f>
        <v>22680</v>
      </c>
      <c r="L21" s="13">
        <f>'C завтраками| Bed and breakfast'!L22*0.9</f>
        <v>22500</v>
      </c>
      <c r="M21" s="13">
        <f>'C завтраками| Bed and breakfast'!M22*0.9</f>
        <v>22680</v>
      </c>
      <c r="N21" s="13">
        <f>'C завтраками| Bed and breakfast'!N22*0.9</f>
        <v>22500</v>
      </c>
      <c r="O21" s="13">
        <f>'C завтраками| Bed and breakfast'!O22*0.9</f>
        <v>22500</v>
      </c>
      <c r="P21" s="13">
        <f>'C завтраками| Bed and breakfast'!P22*0.9</f>
        <v>22680</v>
      </c>
      <c r="Q21" s="13">
        <f>'C завтраками| Bed and breakfast'!Q22*0.9</f>
        <v>22860</v>
      </c>
      <c r="R21" s="13">
        <f>'C завтраками| Bed and breakfast'!R22*0.9</f>
        <v>22680</v>
      </c>
      <c r="S21" s="13">
        <f>'C завтраками| Bed and breakfast'!S22*0.9</f>
        <v>23220</v>
      </c>
      <c r="T21" s="13">
        <f>'C завтраками| Bed and breakfast'!T22*0.9</f>
        <v>26100</v>
      </c>
      <c r="U21" s="13">
        <f>'C завтраками| Bed and breakfast'!U22*0.9</f>
        <v>25290</v>
      </c>
      <c r="V21" s="13">
        <f>'C завтраками| Bed and breakfast'!V22*0.9</f>
        <v>26910</v>
      </c>
      <c r="W21" s="205">
        <f>'C завтраками| Bed and breakfast'!W22*0.9</f>
        <v>30060</v>
      </c>
      <c r="X21" s="13">
        <f>'C завтраками| Bed and breakfast'!X22*0.9</f>
        <v>42030</v>
      </c>
      <c r="Y21" s="13">
        <f>'C завтраками| Bed and breakfast'!Y22*0.9</f>
        <v>43830</v>
      </c>
      <c r="Z21" s="13">
        <f>'C завтраками| Bed and breakfast'!Z22*0.9</f>
        <v>52830</v>
      </c>
      <c r="AA21" s="13">
        <f>'C завтраками| Bed and breakfast'!AA22*0.9</f>
        <v>52830</v>
      </c>
      <c r="AB21" s="13">
        <f>'C завтраками| Bed and breakfast'!AB22*0.9</f>
        <v>48780</v>
      </c>
      <c r="AC21" s="13">
        <f>'C завтраками| Bed and breakfast'!AC22*0.9</f>
        <v>42030</v>
      </c>
      <c r="AD21" s="13">
        <f>'C завтраками| Bed and breakfast'!AD22*0.9</f>
        <v>39330</v>
      </c>
      <c r="AE21" s="205">
        <f>'C завтраками| Bed and breakfast'!AE22*0.9</f>
        <v>33390</v>
      </c>
      <c r="AF21" s="205">
        <f>'C завтраками| Bed and breakfast'!AF22*0.9</f>
        <v>34290</v>
      </c>
      <c r="AG21" s="205">
        <f>'C завтраками| Bed and breakfast'!AG22*0.9</f>
        <v>33390</v>
      </c>
      <c r="AH21" s="205">
        <f>'C завтраками| Bed and breakfast'!AH22*0.9</f>
        <v>33390</v>
      </c>
      <c r="AI21" s="205">
        <f>'C завтраками| Bed and breakfast'!AI22*0.9</f>
        <v>35190</v>
      </c>
      <c r="AJ21" s="205">
        <f>'C завтраками| Bed and breakfast'!AJ22*0.9</f>
        <v>35190</v>
      </c>
      <c r="AK21" s="205">
        <f>'C завтраками| Bed and breakfast'!AK22*0.9</f>
        <v>36990</v>
      </c>
      <c r="AL21" s="205">
        <f>'C завтраками| Bed and breakfast'!AL22*0.9</f>
        <v>36990</v>
      </c>
      <c r="AM21" s="205">
        <f>'C завтраками| Bed and breakfast'!AM22*0.9</f>
        <v>37890</v>
      </c>
      <c r="AN21" s="205">
        <f>'C завтраками| Bed and breakfast'!AN22*0.9</f>
        <v>37890</v>
      </c>
      <c r="AO21" s="205">
        <f>'C завтраками| Bed and breakfast'!AO22*0.9</f>
        <v>37890</v>
      </c>
      <c r="AP21" s="205">
        <f>'C завтраками| Bed and breakfast'!AP22*0.9</f>
        <v>42570</v>
      </c>
      <c r="AQ21" s="205">
        <f>'C завтраками| Bed and breakfast'!AQ22*0.9</f>
        <v>42570</v>
      </c>
      <c r="AR21" s="205">
        <f>'C завтраками| Bed and breakfast'!AR22*0.9</f>
        <v>42570</v>
      </c>
      <c r="AS21" s="205">
        <f>'C завтраками| Bed and breakfast'!AS22*0.9</f>
        <v>37890</v>
      </c>
      <c r="AT21" s="205">
        <f>'C завтраками| Bed and breakfast'!AT22*0.9</f>
        <v>36990</v>
      </c>
      <c r="AU21" s="205">
        <f>'C завтраками| Bed and breakfast'!AU22*0.9</f>
        <v>33390</v>
      </c>
      <c r="AV21" s="205">
        <f>'C завтраками| Bed and breakfast'!AV22*0.9</f>
        <v>35190</v>
      </c>
      <c r="AW21" s="205">
        <f>'C завтраками| Bed and breakfast'!AW22*0.9</f>
        <v>34290</v>
      </c>
      <c r="AX21" s="13">
        <f>'C завтраками| Bed and breakfast'!AX22*0.9</f>
        <v>26820</v>
      </c>
      <c r="AY21" s="13">
        <f>'C завтраками| Bed and breakfast'!AY22*0.9</f>
        <v>27720</v>
      </c>
      <c r="AZ21" s="13">
        <f>'C завтраками| Bed and breakfast'!AZ22*0.9</f>
        <v>26820</v>
      </c>
      <c r="BA21" s="13">
        <f>'C завтраками| Bed and breakfast'!BA22*0.9</f>
        <v>27720</v>
      </c>
      <c r="BB21" s="13">
        <f>'C завтраками| Bed and breakfast'!BB22*0.9</f>
        <v>26370</v>
      </c>
      <c r="BC21" s="13">
        <f>'C завтраками| Bed and breakfast'!BC22*0.9</f>
        <v>27270</v>
      </c>
      <c r="BD21" s="13">
        <f>'C завтраками| Bed and breakfast'!BD22*0.9</f>
        <v>26370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95">
        <f t="shared" ref="B24" si="0">B3</f>
        <v>45588</v>
      </c>
      <c r="C24" s="195">
        <f t="shared" ref="C24:BD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c r="O24" s="113">
        <f t="shared" si="1"/>
        <v>45627</v>
      </c>
      <c r="P24" s="113">
        <f t="shared" si="1"/>
        <v>45632</v>
      </c>
      <c r="Q24" s="195">
        <f t="shared" si="1"/>
        <v>45636</v>
      </c>
      <c r="R24" s="113">
        <f t="shared" si="1"/>
        <v>45639</v>
      </c>
      <c r="S24" s="113">
        <f t="shared" si="1"/>
        <v>45641</v>
      </c>
      <c r="T24" s="113">
        <f t="shared" si="1"/>
        <v>45646</v>
      </c>
      <c r="U24" s="113">
        <f t="shared" si="1"/>
        <v>45648</v>
      </c>
      <c r="V24" s="113">
        <f t="shared" si="1"/>
        <v>45652</v>
      </c>
      <c r="W24" s="195">
        <f t="shared" si="1"/>
        <v>45653</v>
      </c>
      <c r="X24" s="195">
        <f t="shared" si="1"/>
        <v>45655</v>
      </c>
      <c r="Y24" s="195">
        <f t="shared" si="1"/>
        <v>45656</v>
      </c>
      <c r="Z24" s="195">
        <f t="shared" si="1"/>
        <v>45657</v>
      </c>
      <c r="AA24" s="195">
        <f t="shared" si="1"/>
        <v>45658</v>
      </c>
      <c r="AB24" s="195">
        <f t="shared" si="1"/>
        <v>45662</v>
      </c>
      <c r="AC24" s="195">
        <f t="shared" si="1"/>
        <v>45664</v>
      </c>
      <c r="AD24" s="195">
        <f t="shared" si="1"/>
        <v>45665</v>
      </c>
      <c r="AE24" s="195">
        <f t="shared" si="1"/>
        <v>45666</v>
      </c>
      <c r="AF24" s="195">
        <f t="shared" si="1"/>
        <v>45667</v>
      </c>
      <c r="AG24" s="195">
        <f t="shared" si="1"/>
        <v>45669</v>
      </c>
      <c r="AH24" s="195">
        <f t="shared" si="1"/>
        <v>45670</v>
      </c>
      <c r="AI24" s="195">
        <f t="shared" si="1"/>
        <v>45674</v>
      </c>
      <c r="AJ24" s="195">
        <f t="shared" si="1"/>
        <v>45676</v>
      </c>
      <c r="AK24" s="195">
        <f t="shared" si="1"/>
        <v>45681</v>
      </c>
      <c r="AL24" s="195">
        <f t="shared" si="1"/>
        <v>45683</v>
      </c>
      <c r="AM24" s="195">
        <f t="shared" si="1"/>
        <v>45688</v>
      </c>
      <c r="AN24" s="195">
        <f t="shared" si="1"/>
        <v>45695</v>
      </c>
      <c r="AO24" s="195">
        <f t="shared" si="1"/>
        <v>45697</v>
      </c>
      <c r="AP24" s="195">
        <f t="shared" si="1"/>
        <v>45702</v>
      </c>
      <c r="AQ24" s="195">
        <f t="shared" si="1"/>
        <v>45704</v>
      </c>
      <c r="AR24" s="195">
        <f t="shared" si="1"/>
        <v>45709</v>
      </c>
      <c r="AS24" s="195">
        <f t="shared" si="1"/>
        <v>45712</v>
      </c>
      <c r="AT24" s="195">
        <f t="shared" si="1"/>
        <v>45717</v>
      </c>
      <c r="AU24" s="195">
        <f t="shared" si="1"/>
        <v>45718</v>
      </c>
      <c r="AV24" s="195">
        <f t="shared" si="1"/>
        <v>45723</v>
      </c>
      <c r="AW24" s="195">
        <f t="shared" si="1"/>
        <v>45726</v>
      </c>
      <c r="AX24" s="113">
        <f t="shared" si="1"/>
        <v>45727</v>
      </c>
      <c r="AY24" s="113">
        <f t="shared" si="1"/>
        <v>45730</v>
      </c>
      <c r="AZ24" s="113">
        <f t="shared" si="1"/>
        <v>45732</v>
      </c>
      <c r="BA24" s="113">
        <f t="shared" si="1"/>
        <v>45737</v>
      </c>
      <c r="BB24" s="113">
        <f t="shared" si="1"/>
        <v>45739</v>
      </c>
      <c r="BC24" s="113">
        <f t="shared" si="1"/>
        <v>45744</v>
      </c>
      <c r="BD24" s="113">
        <f t="shared" si="1"/>
        <v>45746</v>
      </c>
    </row>
    <row r="25" spans="1:56" s="16" customFormat="1" ht="12" customHeight="1" x14ac:dyDescent="0.2">
      <c r="A25" s="178" t="s">
        <v>200</v>
      </c>
      <c r="B25" s="195">
        <f t="shared" ref="B25" si="2">B4</f>
        <v>45588</v>
      </c>
      <c r="C25" s="195">
        <f t="shared" ref="C25:BD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c r="O25" s="113">
        <f t="shared" si="3"/>
        <v>45631</v>
      </c>
      <c r="P25" s="113">
        <f t="shared" si="3"/>
        <v>45635</v>
      </c>
      <c r="Q25" s="195">
        <f t="shared" si="3"/>
        <v>45638</v>
      </c>
      <c r="R25" s="113">
        <f t="shared" si="3"/>
        <v>45640</v>
      </c>
      <c r="S25" s="113">
        <f t="shared" si="3"/>
        <v>45645</v>
      </c>
      <c r="T25" s="113">
        <f t="shared" si="3"/>
        <v>45647</v>
      </c>
      <c r="U25" s="113">
        <f t="shared" si="3"/>
        <v>45651</v>
      </c>
      <c r="V25" s="113">
        <f t="shared" si="3"/>
        <v>45652</v>
      </c>
      <c r="W25" s="195">
        <f t="shared" si="3"/>
        <v>45654</v>
      </c>
      <c r="X25" s="195">
        <f t="shared" si="3"/>
        <v>45655</v>
      </c>
      <c r="Y25" s="195">
        <f t="shared" si="3"/>
        <v>45656</v>
      </c>
      <c r="Z25" s="195">
        <f t="shared" si="3"/>
        <v>45657</v>
      </c>
      <c r="AA25" s="195">
        <f t="shared" si="3"/>
        <v>45661</v>
      </c>
      <c r="AB25" s="195">
        <f t="shared" si="3"/>
        <v>45663</v>
      </c>
      <c r="AC25" s="195">
        <f t="shared" si="3"/>
        <v>45664</v>
      </c>
      <c r="AD25" s="195">
        <f t="shared" si="3"/>
        <v>45665</v>
      </c>
      <c r="AE25" s="195">
        <f t="shared" si="3"/>
        <v>45666</v>
      </c>
      <c r="AF25" s="195">
        <f t="shared" si="3"/>
        <v>45668</v>
      </c>
      <c r="AG25" s="195">
        <f t="shared" si="3"/>
        <v>45669</v>
      </c>
      <c r="AH25" s="195">
        <f t="shared" si="3"/>
        <v>45673</v>
      </c>
      <c r="AI25" s="195">
        <f t="shared" si="3"/>
        <v>45675</v>
      </c>
      <c r="AJ25" s="195">
        <f t="shared" si="3"/>
        <v>45680</v>
      </c>
      <c r="AK25" s="195">
        <f t="shared" si="3"/>
        <v>45682</v>
      </c>
      <c r="AL25" s="195">
        <f t="shared" si="3"/>
        <v>45687</v>
      </c>
      <c r="AM25" s="195">
        <f t="shared" si="3"/>
        <v>45694</v>
      </c>
      <c r="AN25" s="195">
        <f t="shared" si="3"/>
        <v>45696</v>
      </c>
      <c r="AO25" s="195">
        <f t="shared" si="3"/>
        <v>45701</v>
      </c>
      <c r="AP25" s="195">
        <f t="shared" si="3"/>
        <v>45703</v>
      </c>
      <c r="AQ25" s="195">
        <f t="shared" si="3"/>
        <v>45708</v>
      </c>
      <c r="AR25" s="195">
        <f t="shared" si="3"/>
        <v>45711</v>
      </c>
      <c r="AS25" s="195">
        <f t="shared" si="3"/>
        <v>45716</v>
      </c>
      <c r="AT25" s="195">
        <f t="shared" si="3"/>
        <v>45717</v>
      </c>
      <c r="AU25" s="195">
        <f t="shared" si="3"/>
        <v>45722</v>
      </c>
      <c r="AV25" s="195">
        <f t="shared" si="3"/>
        <v>45725</v>
      </c>
      <c r="AW25" s="195">
        <f t="shared" si="3"/>
        <v>45726</v>
      </c>
      <c r="AX25" s="113">
        <f t="shared" si="3"/>
        <v>45729</v>
      </c>
      <c r="AY25" s="113">
        <f t="shared" si="3"/>
        <v>45731</v>
      </c>
      <c r="AZ25" s="113">
        <f t="shared" si="3"/>
        <v>45736</v>
      </c>
      <c r="BA25" s="113">
        <f t="shared" si="3"/>
        <v>45738</v>
      </c>
      <c r="BB25" s="113">
        <f t="shared" si="3"/>
        <v>45743</v>
      </c>
      <c r="BC25" s="113">
        <f t="shared" si="3"/>
        <v>45745</v>
      </c>
      <c r="BD25" s="113">
        <f t="shared" si="3"/>
        <v>45747</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 si="4">ROUNDUP(B6*0.9,)</f>
        <v>8181</v>
      </c>
      <c r="C27" s="13">
        <f t="shared" ref="C27:BD27" si="5">ROUNDUP(C6*0.9,)</f>
        <v>8910</v>
      </c>
      <c r="D27" s="13">
        <f t="shared" si="5"/>
        <v>11745</v>
      </c>
      <c r="E27" s="13">
        <f t="shared" si="5"/>
        <v>8910</v>
      </c>
      <c r="F27" s="13">
        <f t="shared" si="5"/>
        <v>10530</v>
      </c>
      <c r="G27" s="13">
        <f t="shared" si="5"/>
        <v>11745</v>
      </c>
      <c r="H27" s="13">
        <f t="shared" si="5"/>
        <v>7452</v>
      </c>
      <c r="I27" s="13">
        <f t="shared" si="5"/>
        <v>6237</v>
      </c>
      <c r="J27" s="13">
        <f t="shared" si="5"/>
        <v>5589</v>
      </c>
      <c r="K27" s="13">
        <f t="shared" si="5"/>
        <v>5103</v>
      </c>
      <c r="L27" s="13">
        <f t="shared" si="5"/>
        <v>4941</v>
      </c>
      <c r="M27" s="13">
        <f t="shared" si="5"/>
        <v>5103</v>
      </c>
      <c r="N27" s="13">
        <f t="shared" si="5"/>
        <v>4941</v>
      </c>
      <c r="O27" s="13">
        <f t="shared" si="5"/>
        <v>4941</v>
      </c>
      <c r="P27" s="13">
        <f t="shared" si="5"/>
        <v>5103</v>
      </c>
      <c r="Q27" s="13">
        <f t="shared" si="5"/>
        <v>5265</v>
      </c>
      <c r="R27" s="13">
        <f t="shared" si="5"/>
        <v>5103</v>
      </c>
      <c r="S27" s="13">
        <f t="shared" si="5"/>
        <v>5589</v>
      </c>
      <c r="T27" s="13">
        <f t="shared" si="5"/>
        <v>8181</v>
      </c>
      <c r="U27" s="13">
        <f t="shared" si="5"/>
        <v>7452</v>
      </c>
      <c r="V27" s="13">
        <f t="shared" si="5"/>
        <v>8910</v>
      </c>
      <c r="W27" s="205">
        <f t="shared" si="5"/>
        <v>11745</v>
      </c>
      <c r="X27" s="13">
        <f t="shared" si="5"/>
        <v>18630</v>
      </c>
      <c r="Y27" s="13">
        <f t="shared" si="5"/>
        <v>20250</v>
      </c>
      <c r="Z27" s="13">
        <f t="shared" si="5"/>
        <v>28350</v>
      </c>
      <c r="AA27" s="13">
        <f t="shared" si="5"/>
        <v>28350</v>
      </c>
      <c r="AB27" s="13">
        <f t="shared" si="5"/>
        <v>24705</v>
      </c>
      <c r="AC27" s="13">
        <f t="shared" si="5"/>
        <v>18630</v>
      </c>
      <c r="AD27" s="13">
        <f t="shared" si="5"/>
        <v>16200</v>
      </c>
      <c r="AE27" s="13">
        <f t="shared" si="5"/>
        <v>11340</v>
      </c>
      <c r="AF27" s="13">
        <f t="shared" si="5"/>
        <v>12150</v>
      </c>
      <c r="AG27" s="13">
        <f t="shared" si="5"/>
        <v>11340</v>
      </c>
      <c r="AH27" s="13">
        <f t="shared" si="5"/>
        <v>11340</v>
      </c>
      <c r="AI27" s="13">
        <f t="shared" si="5"/>
        <v>12960</v>
      </c>
      <c r="AJ27" s="205">
        <f t="shared" si="5"/>
        <v>12960</v>
      </c>
      <c r="AK27" s="13">
        <f t="shared" si="5"/>
        <v>14580</v>
      </c>
      <c r="AL27" s="13">
        <f t="shared" si="5"/>
        <v>14580</v>
      </c>
      <c r="AM27" s="205">
        <f t="shared" si="5"/>
        <v>15390</v>
      </c>
      <c r="AN27" s="13">
        <f t="shared" si="5"/>
        <v>15390</v>
      </c>
      <c r="AO27" s="205">
        <f t="shared" si="5"/>
        <v>15390</v>
      </c>
      <c r="AP27" s="205">
        <f t="shared" si="5"/>
        <v>19602</v>
      </c>
      <c r="AQ27" s="205">
        <f t="shared" si="5"/>
        <v>19602</v>
      </c>
      <c r="AR27" s="13">
        <f t="shared" si="5"/>
        <v>19602</v>
      </c>
      <c r="AS27" s="205">
        <f t="shared" si="5"/>
        <v>15390</v>
      </c>
      <c r="AT27" s="13">
        <f t="shared" si="5"/>
        <v>14580</v>
      </c>
      <c r="AU27" s="13">
        <f t="shared" si="5"/>
        <v>11340</v>
      </c>
      <c r="AV27" s="13">
        <f t="shared" si="5"/>
        <v>12960</v>
      </c>
      <c r="AW27" s="13">
        <f t="shared" si="5"/>
        <v>12150</v>
      </c>
      <c r="AX27" s="13">
        <f t="shared" si="5"/>
        <v>7857</v>
      </c>
      <c r="AY27" s="13">
        <f t="shared" si="5"/>
        <v>8667</v>
      </c>
      <c r="AZ27" s="13">
        <f t="shared" si="5"/>
        <v>7857</v>
      </c>
      <c r="BA27" s="13">
        <f t="shared" si="5"/>
        <v>8667</v>
      </c>
      <c r="BB27" s="13">
        <f t="shared" si="5"/>
        <v>7452</v>
      </c>
      <c r="BC27" s="13">
        <f t="shared" si="5"/>
        <v>8262</v>
      </c>
      <c r="BD27" s="13">
        <f t="shared" si="5"/>
        <v>7452</v>
      </c>
    </row>
    <row r="28" spans="1:56" s="16" customFormat="1" ht="12" customHeight="1" x14ac:dyDescent="0.2">
      <c r="A28" s="4">
        <v>2</v>
      </c>
      <c r="B28" s="13">
        <f t="shared" ref="B28" si="6">ROUNDUP(B7*0.9,)</f>
        <v>9234</v>
      </c>
      <c r="C28" s="13">
        <f t="shared" ref="C28:BD28" si="7">ROUNDUP(C7*0.9,)</f>
        <v>9963</v>
      </c>
      <c r="D28" s="13">
        <f t="shared" si="7"/>
        <v>12798</v>
      </c>
      <c r="E28" s="13">
        <f t="shared" si="7"/>
        <v>9963</v>
      </c>
      <c r="F28" s="13">
        <f t="shared" si="7"/>
        <v>11583</v>
      </c>
      <c r="G28" s="13">
        <f t="shared" si="7"/>
        <v>12798</v>
      </c>
      <c r="H28" s="13">
        <f t="shared" si="7"/>
        <v>8505</v>
      </c>
      <c r="I28" s="13">
        <f t="shared" si="7"/>
        <v>7290</v>
      </c>
      <c r="J28" s="13">
        <f t="shared" si="7"/>
        <v>6642</v>
      </c>
      <c r="K28" s="13">
        <f t="shared" si="7"/>
        <v>6156</v>
      </c>
      <c r="L28" s="13">
        <f t="shared" si="7"/>
        <v>5994</v>
      </c>
      <c r="M28" s="13">
        <f t="shared" si="7"/>
        <v>6156</v>
      </c>
      <c r="N28" s="13">
        <f t="shared" si="7"/>
        <v>5994</v>
      </c>
      <c r="O28" s="13">
        <f t="shared" si="7"/>
        <v>5994</v>
      </c>
      <c r="P28" s="13">
        <f t="shared" si="7"/>
        <v>6156</v>
      </c>
      <c r="Q28" s="13">
        <f t="shared" si="7"/>
        <v>6318</v>
      </c>
      <c r="R28" s="13">
        <f t="shared" si="7"/>
        <v>6156</v>
      </c>
      <c r="S28" s="13">
        <f t="shared" si="7"/>
        <v>6642</v>
      </c>
      <c r="T28" s="13">
        <f t="shared" si="7"/>
        <v>9234</v>
      </c>
      <c r="U28" s="13">
        <f t="shared" si="7"/>
        <v>8505</v>
      </c>
      <c r="V28" s="13">
        <f t="shared" si="7"/>
        <v>9963</v>
      </c>
      <c r="W28" s="205">
        <f t="shared" si="7"/>
        <v>12798</v>
      </c>
      <c r="X28" s="13">
        <f t="shared" si="7"/>
        <v>20169</v>
      </c>
      <c r="Y28" s="13">
        <f t="shared" si="7"/>
        <v>21789</v>
      </c>
      <c r="Z28" s="13">
        <f t="shared" si="7"/>
        <v>29889</v>
      </c>
      <c r="AA28" s="13">
        <f t="shared" si="7"/>
        <v>29889</v>
      </c>
      <c r="AB28" s="13">
        <f t="shared" si="7"/>
        <v>26244</v>
      </c>
      <c r="AC28" s="13">
        <f t="shared" si="7"/>
        <v>20169</v>
      </c>
      <c r="AD28" s="13">
        <f t="shared" si="7"/>
        <v>17739</v>
      </c>
      <c r="AE28" s="13">
        <f t="shared" si="7"/>
        <v>12717</v>
      </c>
      <c r="AF28" s="13">
        <f t="shared" si="7"/>
        <v>13527</v>
      </c>
      <c r="AG28" s="13">
        <f t="shared" si="7"/>
        <v>12717</v>
      </c>
      <c r="AH28" s="13">
        <f t="shared" si="7"/>
        <v>12717</v>
      </c>
      <c r="AI28" s="13">
        <f t="shared" si="7"/>
        <v>14337</v>
      </c>
      <c r="AJ28" s="205">
        <f t="shared" si="7"/>
        <v>14337</v>
      </c>
      <c r="AK28" s="13">
        <f t="shared" si="7"/>
        <v>15957</v>
      </c>
      <c r="AL28" s="13">
        <f t="shared" si="7"/>
        <v>15957</v>
      </c>
      <c r="AM28" s="205">
        <f t="shared" si="7"/>
        <v>16767</v>
      </c>
      <c r="AN28" s="13">
        <f t="shared" si="7"/>
        <v>16767</v>
      </c>
      <c r="AO28" s="205">
        <f t="shared" si="7"/>
        <v>16767</v>
      </c>
      <c r="AP28" s="205">
        <f t="shared" si="7"/>
        <v>20979</v>
      </c>
      <c r="AQ28" s="205">
        <f t="shared" si="7"/>
        <v>20979</v>
      </c>
      <c r="AR28" s="13">
        <f t="shared" si="7"/>
        <v>20979</v>
      </c>
      <c r="AS28" s="205">
        <f t="shared" si="7"/>
        <v>16767</v>
      </c>
      <c r="AT28" s="13">
        <f t="shared" si="7"/>
        <v>15957</v>
      </c>
      <c r="AU28" s="13">
        <f t="shared" si="7"/>
        <v>12717</v>
      </c>
      <c r="AV28" s="13">
        <f t="shared" si="7"/>
        <v>14337</v>
      </c>
      <c r="AW28" s="13">
        <f t="shared" si="7"/>
        <v>13527</v>
      </c>
      <c r="AX28" s="13">
        <f t="shared" si="7"/>
        <v>9234</v>
      </c>
      <c r="AY28" s="13">
        <f t="shared" si="7"/>
        <v>10044</v>
      </c>
      <c r="AZ28" s="13">
        <f t="shared" si="7"/>
        <v>9234</v>
      </c>
      <c r="BA28" s="13">
        <f t="shared" si="7"/>
        <v>10044</v>
      </c>
      <c r="BB28" s="13">
        <f t="shared" si="7"/>
        <v>8829</v>
      </c>
      <c r="BC28" s="13">
        <f t="shared" si="7"/>
        <v>9639</v>
      </c>
      <c r="BD28" s="13">
        <f t="shared" si="7"/>
        <v>8829</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 si="8">ROUNDUP(B9*0.9,)</f>
        <v>9396</v>
      </c>
      <c r="C30" s="13">
        <f t="shared" ref="C30:BD30" si="9">ROUNDUP(C9*0.9,)</f>
        <v>10125</v>
      </c>
      <c r="D30" s="13">
        <f t="shared" si="9"/>
        <v>12960</v>
      </c>
      <c r="E30" s="13">
        <f t="shared" si="9"/>
        <v>10125</v>
      </c>
      <c r="F30" s="13">
        <f t="shared" si="9"/>
        <v>11745</v>
      </c>
      <c r="G30" s="13">
        <f t="shared" si="9"/>
        <v>12960</v>
      </c>
      <c r="H30" s="13">
        <f t="shared" si="9"/>
        <v>8667</v>
      </c>
      <c r="I30" s="13">
        <f t="shared" si="9"/>
        <v>7452</v>
      </c>
      <c r="J30" s="13">
        <f t="shared" si="9"/>
        <v>6804</v>
      </c>
      <c r="K30" s="13">
        <f t="shared" si="9"/>
        <v>6318</v>
      </c>
      <c r="L30" s="13">
        <f t="shared" si="9"/>
        <v>6156</v>
      </c>
      <c r="M30" s="13">
        <f t="shared" si="9"/>
        <v>6318</v>
      </c>
      <c r="N30" s="13">
        <f t="shared" si="9"/>
        <v>6156</v>
      </c>
      <c r="O30" s="13">
        <f t="shared" si="9"/>
        <v>6156</v>
      </c>
      <c r="P30" s="13">
        <f t="shared" si="9"/>
        <v>6318</v>
      </c>
      <c r="Q30" s="13">
        <f t="shared" si="9"/>
        <v>6480</v>
      </c>
      <c r="R30" s="13">
        <f t="shared" si="9"/>
        <v>6318</v>
      </c>
      <c r="S30" s="13">
        <f t="shared" si="9"/>
        <v>6804</v>
      </c>
      <c r="T30" s="13">
        <f t="shared" si="9"/>
        <v>9396</v>
      </c>
      <c r="U30" s="13">
        <f t="shared" si="9"/>
        <v>8667</v>
      </c>
      <c r="V30" s="13">
        <f t="shared" si="9"/>
        <v>10125</v>
      </c>
      <c r="W30" s="205">
        <f t="shared" si="9"/>
        <v>12960</v>
      </c>
      <c r="X30" s="13">
        <f t="shared" si="9"/>
        <v>20655</v>
      </c>
      <c r="Y30" s="13">
        <f t="shared" si="9"/>
        <v>22275</v>
      </c>
      <c r="Z30" s="13">
        <f t="shared" si="9"/>
        <v>30375</v>
      </c>
      <c r="AA30" s="13">
        <f t="shared" si="9"/>
        <v>30375</v>
      </c>
      <c r="AB30" s="13">
        <f t="shared" si="9"/>
        <v>26730</v>
      </c>
      <c r="AC30" s="13">
        <f t="shared" si="9"/>
        <v>20655</v>
      </c>
      <c r="AD30" s="13">
        <f t="shared" si="9"/>
        <v>18225</v>
      </c>
      <c r="AE30" s="205">
        <f t="shared" si="9"/>
        <v>13365</v>
      </c>
      <c r="AF30" s="205">
        <f t="shared" si="9"/>
        <v>14175</v>
      </c>
      <c r="AG30" s="205">
        <f t="shared" si="9"/>
        <v>13365</v>
      </c>
      <c r="AH30" s="205">
        <f t="shared" si="9"/>
        <v>13365</v>
      </c>
      <c r="AI30" s="205">
        <f t="shared" si="9"/>
        <v>14985</v>
      </c>
      <c r="AJ30" s="205">
        <f t="shared" si="9"/>
        <v>14985</v>
      </c>
      <c r="AK30" s="205">
        <f t="shared" si="9"/>
        <v>16605</v>
      </c>
      <c r="AL30" s="205">
        <f t="shared" si="9"/>
        <v>16605</v>
      </c>
      <c r="AM30" s="205">
        <f t="shared" si="9"/>
        <v>17415</v>
      </c>
      <c r="AN30" s="205">
        <f t="shared" si="9"/>
        <v>17415</v>
      </c>
      <c r="AO30" s="205">
        <f t="shared" si="9"/>
        <v>17415</v>
      </c>
      <c r="AP30" s="205">
        <f t="shared" si="9"/>
        <v>21627</v>
      </c>
      <c r="AQ30" s="205">
        <f t="shared" si="9"/>
        <v>21627</v>
      </c>
      <c r="AR30" s="205">
        <f t="shared" si="9"/>
        <v>21627</v>
      </c>
      <c r="AS30" s="205">
        <f t="shared" si="9"/>
        <v>17415</v>
      </c>
      <c r="AT30" s="205">
        <f t="shared" si="9"/>
        <v>16605</v>
      </c>
      <c r="AU30" s="205">
        <f t="shared" si="9"/>
        <v>13365</v>
      </c>
      <c r="AV30" s="205">
        <f t="shared" si="9"/>
        <v>14985</v>
      </c>
      <c r="AW30" s="205">
        <f t="shared" si="9"/>
        <v>14175</v>
      </c>
      <c r="AX30" s="13">
        <f t="shared" si="9"/>
        <v>9234</v>
      </c>
      <c r="AY30" s="13">
        <f t="shared" si="9"/>
        <v>10044</v>
      </c>
      <c r="AZ30" s="13">
        <f t="shared" si="9"/>
        <v>9234</v>
      </c>
      <c r="BA30" s="13">
        <f t="shared" si="9"/>
        <v>10044</v>
      </c>
      <c r="BB30" s="13">
        <f t="shared" si="9"/>
        <v>8829</v>
      </c>
      <c r="BC30" s="13">
        <f t="shared" si="9"/>
        <v>9639</v>
      </c>
      <c r="BD30" s="13">
        <f t="shared" si="9"/>
        <v>8829</v>
      </c>
    </row>
    <row r="31" spans="1:56" s="16" customFormat="1" ht="12" customHeight="1" x14ac:dyDescent="0.2">
      <c r="A31" s="4">
        <v>2</v>
      </c>
      <c r="B31" s="13">
        <f t="shared" ref="B31" si="10">ROUNDUP(B10*0.9,)</f>
        <v>10449</v>
      </c>
      <c r="C31" s="13">
        <f t="shared" ref="C31:BD31" si="11">ROUNDUP(C10*0.9,)</f>
        <v>11178</v>
      </c>
      <c r="D31" s="13">
        <f t="shared" si="11"/>
        <v>14013</v>
      </c>
      <c r="E31" s="13">
        <f t="shared" si="11"/>
        <v>11178</v>
      </c>
      <c r="F31" s="13">
        <f t="shared" si="11"/>
        <v>12798</v>
      </c>
      <c r="G31" s="13">
        <f t="shared" si="11"/>
        <v>14013</v>
      </c>
      <c r="H31" s="13">
        <f t="shared" si="11"/>
        <v>9720</v>
      </c>
      <c r="I31" s="13">
        <f t="shared" si="11"/>
        <v>8505</v>
      </c>
      <c r="J31" s="13">
        <f t="shared" si="11"/>
        <v>7857</v>
      </c>
      <c r="K31" s="13">
        <f t="shared" si="11"/>
        <v>7371</v>
      </c>
      <c r="L31" s="13">
        <f t="shared" si="11"/>
        <v>7209</v>
      </c>
      <c r="M31" s="13">
        <f t="shared" si="11"/>
        <v>7371</v>
      </c>
      <c r="N31" s="13">
        <f t="shared" si="11"/>
        <v>7209</v>
      </c>
      <c r="O31" s="13">
        <f t="shared" si="11"/>
        <v>7209</v>
      </c>
      <c r="P31" s="13">
        <f t="shared" si="11"/>
        <v>7371</v>
      </c>
      <c r="Q31" s="13">
        <f t="shared" si="11"/>
        <v>7533</v>
      </c>
      <c r="R31" s="13">
        <f t="shared" si="11"/>
        <v>7371</v>
      </c>
      <c r="S31" s="13">
        <f t="shared" si="11"/>
        <v>7857</v>
      </c>
      <c r="T31" s="13">
        <f t="shared" si="11"/>
        <v>10449</v>
      </c>
      <c r="U31" s="13">
        <f t="shared" si="11"/>
        <v>9720</v>
      </c>
      <c r="V31" s="13">
        <f t="shared" si="11"/>
        <v>11178</v>
      </c>
      <c r="W31" s="205">
        <f t="shared" si="11"/>
        <v>14013</v>
      </c>
      <c r="X31" s="13">
        <f t="shared" si="11"/>
        <v>22194</v>
      </c>
      <c r="Y31" s="13">
        <f t="shared" si="11"/>
        <v>23814</v>
      </c>
      <c r="Z31" s="13">
        <f t="shared" si="11"/>
        <v>31914</v>
      </c>
      <c r="AA31" s="13">
        <f t="shared" si="11"/>
        <v>31914</v>
      </c>
      <c r="AB31" s="13">
        <f t="shared" si="11"/>
        <v>28269</v>
      </c>
      <c r="AC31" s="13">
        <f t="shared" si="11"/>
        <v>22194</v>
      </c>
      <c r="AD31" s="13">
        <f t="shared" si="11"/>
        <v>19764</v>
      </c>
      <c r="AE31" s="205">
        <f t="shared" si="11"/>
        <v>14742</v>
      </c>
      <c r="AF31" s="205">
        <f t="shared" si="11"/>
        <v>15552</v>
      </c>
      <c r="AG31" s="205">
        <f t="shared" si="11"/>
        <v>14742</v>
      </c>
      <c r="AH31" s="205">
        <f t="shared" si="11"/>
        <v>14742</v>
      </c>
      <c r="AI31" s="205">
        <f t="shared" si="11"/>
        <v>16362</v>
      </c>
      <c r="AJ31" s="205">
        <f t="shared" si="11"/>
        <v>16362</v>
      </c>
      <c r="AK31" s="205">
        <f t="shared" si="11"/>
        <v>17982</v>
      </c>
      <c r="AL31" s="205">
        <f t="shared" si="11"/>
        <v>17982</v>
      </c>
      <c r="AM31" s="205">
        <f t="shared" si="11"/>
        <v>18792</v>
      </c>
      <c r="AN31" s="205">
        <f t="shared" si="11"/>
        <v>18792</v>
      </c>
      <c r="AO31" s="205">
        <f t="shared" si="11"/>
        <v>18792</v>
      </c>
      <c r="AP31" s="205">
        <f t="shared" si="11"/>
        <v>23004</v>
      </c>
      <c r="AQ31" s="205">
        <f t="shared" si="11"/>
        <v>23004</v>
      </c>
      <c r="AR31" s="205">
        <f t="shared" si="11"/>
        <v>23004</v>
      </c>
      <c r="AS31" s="205">
        <f t="shared" si="11"/>
        <v>18792</v>
      </c>
      <c r="AT31" s="205">
        <f t="shared" si="11"/>
        <v>17982</v>
      </c>
      <c r="AU31" s="205">
        <f t="shared" si="11"/>
        <v>14742</v>
      </c>
      <c r="AV31" s="205">
        <f t="shared" si="11"/>
        <v>16362</v>
      </c>
      <c r="AW31" s="205">
        <f t="shared" si="11"/>
        <v>15552</v>
      </c>
      <c r="AX31" s="13">
        <f t="shared" si="11"/>
        <v>10611</v>
      </c>
      <c r="AY31" s="13">
        <f t="shared" si="11"/>
        <v>11421</v>
      </c>
      <c r="AZ31" s="13">
        <f t="shared" si="11"/>
        <v>10611</v>
      </c>
      <c r="BA31" s="13">
        <f t="shared" si="11"/>
        <v>11421</v>
      </c>
      <c r="BB31" s="13">
        <f t="shared" si="11"/>
        <v>10206</v>
      </c>
      <c r="BC31" s="13">
        <f t="shared" si="11"/>
        <v>11016</v>
      </c>
      <c r="BD31" s="13">
        <f t="shared" si="11"/>
        <v>10206</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 si="12">ROUNDUP(B12*0.9,)</f>
        <v>13446</v>
      </c>
      <c r="C33" s="13">
        <f t="shared" ref="C33:BD33" si="13">ROUNDUP(C12*0.9,)</f>
        <v>14175</v>
      </c>
      <c r="D33" s="13">
        <f t="shared" si="13"/>
        <v>17010</v>
      </c>
      <c r="E33" s="13">
        <f t="shared" si="13"/>
        <v>14175</v>
      </c>
      <c r="F33" s="13">
        <f t="shared" si="13"/>
        <v>15795</v>
      </c>
      <c r="G33" s="13">
        <f t="shared" si="13"/>
        <v>17010</v>
      </c>
      <c r="H33" s="13">
        <f t="shared" si="13"/>
        <v>12717</v>
      </c>
      <c r="I33" s="13">
        <f t="shared" si="13"/>
        <v>11502</v>
      </c>
      <c r="J33" s="13">
        <f t="shared" si="13"/>
        <v>10854</v>
      </c>
      <c r="K33" s="13">
        <f t="shared" si="13"/>
        <v>10368</v>
      </c>
      <c r="L33" s="13">
        <f t="shared" si="13"/>
        <v>10206</v>
      </c>
      <c r="M33" s="13">
        <f t="shared" si="13"/>
        <v>10368</v>
      </c>
      <c r="N33" s="13">
        <f t="shared" si="13"/>
        <v>10206</v>
      </c>
      <c r="O33" s="13">
        <f t="shared" si="13"/>
        <v>10206</v>
      </c>
      <c r="P33" s="13">
        <f t="shared" si="13"/>
        <v>10368</v>
      </c>
      <c r="Q33" s="13">
        <f t="shared" si="13"/>
        <v>10530</v>
      </c>
      <c r="R33" s="13">
        <f t="shared" si="13"/>
        <v>10368</v>
      </c>
      <c r="S33" s="13">
        <f t="shared" si="13"/>
        <v>10854</v>
      </c>
      <c r="T33" s="13">
        <f t="shared" si="13"/>
        <v>13446</v>
      </c>
      <c r="U33" s="13">
        <f t="shared" si="13"/>
        <v>12717</v>
      </c>
      <c r="V33" s="13">
        <f t="shared" si="13"/>
        <v>14175</v>
      </c>
      <c r="W33" s="205">
        <f t="shared" si="13"/>
        <v>17010</v>
      </c>
      <c r="X33" s="13">
        <f t="shared" si="13"/>
        <v>26730</v>
      </c>
      <c r="Y33" s="13">
        <f t="shared" si="13"/>
        <v>28350</v>
      </c>
      <c r="Z33" s="13">
        <f t="shared" si="13"/>
        <v>36450</v>
      </c>
      <c r="AA33" s="13">
        <f t="shared" si="13"/>
        <v>36450</v>
      </c>
      <c r="AB33" s="13">
        <f t="shared" si="13"/>
        <v>32805</v>
      </c>
      <c r="AC33" s="13">
        <f t="shared" si="13"/>
        <v>26730</v>
      </c>
      <c r="AD33" s="13">
        <f t="shared" si="13"/>
        <v>24300</v>
      </c>
      <c r="AE33" s="205">
        <f t="shared" si="13"/>
        <v>19440</v>
      </c>
      <c r="AF33" s="205">
        <f t="shared" si="13"/>
        <v>20250</v>
      </c>
      <c r="AG33" s="205">
        <f t="shared" si="13"/>
        <v>19440</v>
      </c>
      <c r="AH33" s="205">
        <f t="shared" si="13"/>
        <v>19440</v>
      </c>
      <c r="AI33" s="205">
        <f t="shared" si="13"/>
        <v>21060</v>
      </c>
      <c r="AJ33" s="205">
        <f t="shared" si="13"/>
        <v>21060</v>
      </c>
      <c r="AK33" s="205">
        <f t="shared" si="13"/>
        <v>22680</v>
      </c>
      <c r="AL33" s="205">
        <f t="shared" si="13"/>
        <v>22680</v>
      </c>
      <c r="AM33" s="205">
        <f t="shared" si="13"/>
        <v>23490</v>
      </c>
      <c r="AN33" s="205">
        <f t="shared" si="13"/>
        <v>23490</v>
      </c>
      <c r="AO33" s="205">
        <f t="shared" si="13"/>
        <v>23490</v>
      </c>
      <c r="AP33" s="205">
        <f t="shared" si="13"/>
        <v>27702</v>
      </c>
      <c r="AQ33" s="205">
        <f t="shared" si="13"/>
        <v>27702</v>
      </c>
      <c r="AR33" s="205">
        <f t="shared" si="13"/>
        <v>27702</v>
      </c>
      <c r="AS33" s="205">
        <f t="shared" si="13"/>
        <v>23490</v>
      </c>
      <c r="AT33" s="205">
        <f t="shared" si="13"/>
        <v>22680</v>
      </c>
      <c r="AU33" s="205">
        <f t="shared" si="13"/>
        <v>19440</v>
      </c>
      <c r="AV33" s="205">
        <f t="shared" si="13"/>
        <v>21060</v>
      </c>
      <c r="AW33" s="205">
        <f t="shared" si="13"/>
        <v>20250</v>
      </c>
      <c r="AX33" s="13">
        <f t="shared" si="13"/>
        <v>12312</v>
      </c>
      <c r="AY33" s="13">
        <f t="shared" si="13"/>
        <v>13122</v>
      </c>
      <c r="AZ33" s="13">
        <f t="shared" si="13"/>
        <v>12312</v>
      </c>
      <c r="BA33" s="13">
        <f t="shared" si="13"/>
        <v>13122</v>
      </c>
      <c r="BB33" s="13">
        <f t="shared" si="13"/>
        <v>11907</v>
      </c>
      <c r="BC33" s="13">
        <f t="shared" si="13"/>
        <v>12717</v>
      </c>
      <c r="BD33" s="13">
        <f t="shared" si="13"/>
        <v>11907</v>
      </c>
    </row>
    <row r="34" spans="1:56" s="16" customFormat="1" ht="12" customHeight="1" x14ac:dyDescent="0.2">
      <c r="A34" s="4">
        <v>2</v>
      </c>
      <c r="B34" s="13">
        <f t="shared" ref="B34" si="14">ROUNDUP(B13*0.9,)</f>
        <v>14499</v>
      </c>
      <c r="C34" s="13">
        <f t="shared" ref="C34:BD34" si="15">ROUNDUP(C13*0.9,)</f>
        <v>15228</v>
      </c>
      <c r="D34" s="13">
        <f t="shared" si="15"/>
        <v>18063</v>
      </c>
      <c r="E34" s="13">
        <f t="shared" si="15"/>
        <v>15228</v>
      </c>
      <c r="F34" s="13">
        <f t="shared" si="15"/>
        <v>16848</v>
      </c>
      <c r="G34" s="13">
        <f t="shared" si="15"/>
        <v>18063</v>
      </c>
      <c r="H34" s="13">
        <f t="shared" si="15"/>
        <v>13770</v>
      </c>
      <c r="I34" s="13">
        <f t="shared" si="15"/>
        <v>12555</v>
      </c>
      <c r="J34" s="13">
        <f t="shared" si="15"/>
        <v>11907</v>
      </c>
      <c r="K34" s="13">
        <f t="shared" si="15"/>
        <v>11421</v>
      </c>
      <c r="L34" s="13">
        <f t="shared" si="15"/>
        <v>11259</v>
      </c>
      <c r="M34" s="13">
        <f t="shared" si="15"/>
        <v>11421</v>
      </c>
      <c r="N34" s="13">
        <f t="shared" si="15"/>
        <v>11259</v>
      </c>
      <c r="O34" s="13">
        <f t="shared" si="15"/>
        <v>11259</v>
      </c>
      <c r="P34" s="13">
        <f t="shared" si="15"/>
        <v>11421</v>
      </c>
      <c r="Q34" s="13">
        <f t="shared" si="15"/>
        <v>11583</v>
      </c>
      <c r="R34" s="13">
        <f t="shared" si="15"/>
        <v>11421</v>
      </c>
      <c r="S34" s="13">
        <f t="shared" si="15"/>
        <v>11907</v>
      </c>
      <c r="T34" s="13">
        <f t="shared" si="15"/>
        <v>14499</v>
      </c>
      <c r="U34" s="13">
        <f t="shared" si="15"/>
        <v>13770</v>
      </c>
      <c r="V34" s="13">
        <f t="shared" si="15"/>
        <v>15228</v>
      </c>
      <c r="W34" s="205">
        <f t="shared" si="15"/>
        <v>18063</v>
      </c>
      <c r="X34" s="13">
        <f t="shared" si="15"/>
        <v>28269</v>
      </c>
      <c r="Y34" s="13">
        <f t="shared" si="15"/>
        <v>29889</v>
      </c>
      <c r="Z34" s="13">
        <f t="shared" si="15"/>
        <v>37989</v>
      </c>
      <c r="AA34" s="13">
        <f t="shared" si="15"/>
        <v>37989</v>
      </c>
      <c r="AB34" s="13">
        <f t="shared" si="15"/>
        <v>34344</v>
      </c>
      <c r="AC34" s="13">
        <f t="shared" si="15"/>
        <v>28269</v>
      </c>
      <c r="AD34" s="13">
        <f t="shared" si="15"/>
        <v>25839</v>
      </c>
      <c r="AE34" s="205">
        <f t="shared" si="15"/>
        <v>20817</v>
      </c>
      <c r="AF34" s="205">
        <f t="shared" si="15"/>
        <v>21627</v>
      </c>
      <c r="AG34" s="205">
        <f t="shared" si="15"/>
        <v>20817</v>
      </c>
      <c r="AH34" s="205">
        <f t="shared" si="15"/>
        <v>20817</v>
      </c>
      <c r="AI34" s="205">
        <f t="shared" si="15"/>
        <v>22437</v>
      </c>
      <c r="AJ34" s="205">
        <f t="shared" si="15"/>
        <v>22437</v>
      </c>
      <c r="AK34" s="205">
        <f t="shared" si="15"/>
        <v>24057</v>
      </c>
      <c r="AL34" s="205">
        <f t="shared" si="15"/>
        <v>24057</v>
      </c>
      <c r="AM34" s="205">
        <f t="shared" si="15"/>
        <v>24867</v>
      </c>
      <c r="AN34" s="205">
        <f t="shared" si="15"/>
        <v>24867</v>
      </c>
      <c r="AO34" s="205">
        <f t="shared" si="15"/>
        <v>24867</v>
      </c>
      <c r="AP34" s="205">
        <f t="shared" si="15"/>
        <v>29079</v>
      </c>
      <c r="AQ34" s="205">
        <f t="shared" si="15"/>
        <v>29079</v>
      </c>
      <c r="AR34" s="205">
        <f t="shared" si="15"/>
        <v>29079</v>
      </c>
      <c r="AS34" s="205">
        <f t="shared" si="15"/>
        <v>24867</v>
      </c>
      <c r="AT34" s="205">
        <f t="shared" si="15"/>
        <v>24057</v>
      </c>
      <c r="AU34" s="205">
        <f t="shared" si="15"/>
        <v>20817</v>
      </c>
      <c r="AV34" s="205">
        <f t="shared" si="15"/>
        <v>22437</v>
      </c>
      <c r="AW34" s="205">
        <f t="shared" si="15"/>
        <v>21627</v>
      </c>
      <c r="AX34" s="13">
        <f t="shared" si="15"/>
        <v>13689</v>
      </c>
      <c r="AY34" s="13">
        <f t="shared" si="15"/>
        <v>14499</v>
      </c>
      <c r="AZ34" s="13">
        <f t="shared" si="15"/>
        <v>13689</v>
      </c>
      <c r="BA34" s="13">
        <f t="shared" si="15"/>
        <v>14499</v>
      </c>
      <c r="BB34" s="13">
        <f t="shared" si="15"/>
        <v>13284</v>
      </c>
      <c r="BC34" s="13">
        <f t="shared" si="15"/>
        <v>14094</v>
      </c>
      <c r="BD34" s="13">
        <f t="shared" si="15"/>
        <v>13284</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 si="16">ROUNDUP(B15*0.9,)</f>
        <v>15066</v>
      </c>
      <c r="C36" s="13">
        <f t="shared" ref="C36:BD36" si="17">ROUNDUP(C15*0.9,)</f>
        <v>15795</v>
      </c>
      <c r="D36" s="13">
        <f t="shared" si="17"/>
        <v>18630</v>
      </c>
      <c r="E36" s="13">
        <f t="shared" si="17"/>
        <v>15795</v>
      </c>
      <c r="F36" s="13">
        <f t="shared" si="17"/>
        <v>17415</v>
      </c>
      <c r="G36" s="13">
        <f t="shared" si="17"/>
        <v>18630</v>
      </c>
      <c r="H36" s="13">
        <f t="shared" si="17"/>
        <v>14337</v>
      </c>
      <c r="I36" s="13">
        <f t="shared" si="17"/>
        <v>13122</v>
      </c>
      <c r="J36" s="13">
        <f t="shared" si="17"/>
        <v>12474</v>
      </c>
      <c r="K36" s="13">
        <f t="shared" si="17"/>
        <v>11988</v>
      </c>
      <c r="L36" s="13">
        <f t="shared" si="17"/>
        <v>11826</v>
      </c>
      <c r="M36" s="13">
        <f t="shared" si="17"/>
        <v>11988</v>
      </c>
      <c r="N36" s="13">
        <f t="shared" si="17"/>
        <v>11826</v>
      </c>
      <c r="O36" s="13">
        <f t="shared" si="17"/>
        <v>11826</v>
      </c>
      <c r="P36" s="13">
        <f t="shared" si="17"/>
        <v>11988</v>
      </c>
      <c r="Q36" s="13">
        <f t="shared" si="17"/>
        <v>12150</v>
      </c>
      <c r="R36" s="13">
        <f t="shared" si="17"/>
        <v>11988</v>
      </c>
      <c r="S36" s="13">
        <f t="shared" si="17"/>
        <v>12474</v>
      </c>
      <c r="T36" s="13">
        <f t="shared" si="17"/>
        <v>15066</v>
      </c>
      <c r="U36" s="13">
        <f t="shared" si="17"/>
        <v>14337</v>
      </c>
      <c r="V36" s="13">
        <f t="shared" si="17"/>
        <v>15795</v>
      </c>
      <c r="W36" s="205">
        <f t="shared" si="17"/>
        <v>18630</v>
      </c>
      <c r="X36" s="13">
        <f t="shared" si="17"/>
        <v>30780</v>
      </c>
      <c r="Y36" s="13">
        <f t="shared" si="17"/>
        <v>32400</v>
      </c>
      <c r="Z36" s="13">
        <f t="shared" si="17"/>
        <v>40500</v>
      </c>
      <c r="AA36" s="13">
        <f t="shared" si="17"/>
        <v>40500</v>
      </c>
      <c r="AB36" s="13">
        <f t="shared" si="17"/>
        <v>36855</v>
      </c>
      <c r="AC36" s="13">
        <f t="shared" si="17"/>
        <v>30780</v>
      </c>
      <c r="AD36" s="13">
        <f t="shared" si="17"/>
        <v>28350</v>
      </c>
      <c r="AE36" s="205">
        <f t="shared" si="17"/>
        <v>23490</v>
      </c>
      <c r="AF36" s="205">
        <f t="shared" si="17"/>
        <v>24300</v>
      </c>
      <c r="AG36" s="205">
        <f t="shared" si="17"/>
        <v>23490</v>
      </c>
      <c r="AH36" s="205">
        <f t="shared" si="17"/>
        <v>23490</v>
      </c>
      <c r="AI36" s="205">
        <f t="shared" si="17"/>
        <v>25110</v>
      </c>
      <c r="AJ36" s="205">
        <f t="shared" si="17"/>
        <v>25110</v>
      </c>
      <c r="AK36" s="205">
        <f t="shared" si="17"/>
        <v>26730</v>
      </c>
      <c r="AL36" s="205">
        <f t="shared" si="17"/>
        <v>26730</v>
      </c>
      <c r="AM36" s="205">
        <f t="shared" si="17"/>
        <v>27540</v>
      </c>
      <c r="AN36" s="205">
        <f t="shared" si="17"/>
        <v>27540</v>
      </c>
      <c r="AO36" s="205">
        <f t="shared" si="17"/>
        <v>27540</v>
      </c>
      <c r="AP36" s="205">
        <f t="shared" si="17"/>
        <v>31752</v>
      </c>
      <c r="AQ36" s="205">
        <f t="shared" si="17"/>
        <v>31752</v>
      </c>
      <c r="AR36" s="205">
        <f t="shared" si="17"/>
        <v>31752</v>
      </c>
      <c r="AS36" s="205">
        <f t="shared" si="17"/>
        <v>27540</v>
      </c>
      <c r="AT36" s="205">
        <f t="shared" si="17"/>
        <v>26730</v>
      </c>
      <c r="AU36" s="205">
        <f t="shared" si="17"/>
        <v>23490</v>
      </c>
      <c r="AV36" s="205">
        <f t="shared" si="17"/>
        <v>25110</v>
      </c>
      <c r="AW36" s="205">
        <f t="shared" si="17"/>
        <v>24300</v>
      </c>
      <c r="AX36" s="13">
        <f t="shared" si="17"/>
        <v>14742</v>
      </c>
      <c r="AY36" s="13">
        <f t="shared" si="17"/>
        <v>15552</v>
      </c>
      <c r="AZ36" s="13">
        <f t="shared" si="17"/>
        <v>14742</v>
      </c>
      <c r="BA36" s="13">
        <f t="shared" si="17"/>
        <v>15552</v>
      </c>
      <c r="BB36" s="13">
        <f t="shared" si="17"/>
        <v>14337</v>
      </c>
      <c r="BC36" s="13">
        <f t="shared" si="17"/>
        <v>15147</v>
      </c>
      <c r="BD36" s="13">
        <f t="shared" si="17"/>
        <v>14337</v>
      </c>
    </row>
    <row r="37" spans="1:56" s="16" customFormat="1" ht="12" customHeight="1" x14ac:dyDescent="0.2">
      <c r="A37" s="278">
        <v>2</v>
      </c>
      <c r="B37" s="13">
        <f t="shared" ref="B37" si="18">ROUNDUP(B16*0.9,)</f>
        <v>16119</v>
      </c>
      <c r="C37" s="13">
        <f t="shared" ref="C37:BD37" si="19">ROUNDUP(C16*0.9,)</f>
        <v>16848</v>
      </c>
      <c r="D37" s="13">
        <f t="shared" si="19"/>
        <v>19683</v>
      </c>
      <c r="E37" s="13">
        <f t="shared" si="19"/>
        <v>16848</v>
      </c>
      <c r="F37" s="13">
        <f t="shared" si="19"/>
        <v>18468</v>
      </c>
      <c r="G37" s="13">
        <f t="shared" si="19"/>
        <v>19683</v>
      </c>
      <c r="H37" s="13">
        <f t="shared" si="19"/>
        <v>15390</v>
      </c>
      <c r="I37" s="13">
        <f t="shared" si="19"/>
        <v>14175</v>
      </c>
      <c r="J37" s="13">
        <f t="shared" si="19"/>
        <v>13527</v>
      </c>
      <c r="K37" s="13">
        <f t="shared" si="19"/>
        <v>13041</v>
      </c>
      <c r="L37" s="13">
        <f t="shared" si="19"/>
        <v>12879</v>
      </c>
      <c r="M37" s="13">
        <f t="shared" si="19"/>
        <v>13041</v>
      </c>
      <c r="N37" s="13">
        <f t="shared" si="19"/>
        <v>12879</v>
      </c>
      <c r="O37" s="13">
        <f t="shared" si="19"/>
        <v>12879</v>
      </c>
      <c r="P37" s="13">
        <f t="shared" si="19"/>
        <v>13041</v>
      </c>
      <c r="Q37" s="13">
        <f t="shared" si="19"/>
        <v>13203</v>
      </c>
      <c r="R37" s="13">
        <f t="shared" si="19"/>
        <v>13041</v>
      </c>
      <c r="S37" s="13">
        <f t="shared" si="19"/>
        <v>13527</v>
      </c>
      <c r="T37" s="13">
        <f t="shared" si="19"/>
        <v>16119</v>
      </c>
      <c r="U37" s="13">
        <f t="shared" si="19"/>
        <v>15390</v>
      </c>
      <c r="V37" s="13">
        <f t="shared" si="19"/>
        <v>16848</v>
      </c>
      <c r="W37" s="205">
        <f t="shared" si="19"/>
        <v>19683</v>
      </c>
      <c r="X37" s="13">
        <f t="shared" si="19"/>
        <v>32319</v>
      </c>
      <c r="Y37" s="13">
        <f t="shared" si="19"/>
        <v>33939</v>
      </c>
      <c r="Z37" s="13">
        <f t="shared" si="19"/>
        <v>42039</v>
      </c>
      <c r="AA37" s="13">
        <f t="shared" si="19"/>
        <v>42039</v>
      </c>
      <c r="AB37" s="13">
        <f t="shared" si="19"/>
        <v>38394</v>
      </c>
      <c r="AC37" s="13">
        <f t="shared" si="19"/>
        <v>32319</v>
      </c>
      <c r="AD37" s="13">
        <f t="shared" si="19"/>
        <v>29889</v>
      </c>
      <c r="AE37" s="205">
        <f t="shared" si="19"/>
        <v>24867</v>
      </c>
      <c r="AF37" s="205">
        <f t="shared" si="19"/>
        <v>25677</v>
      </c>
      <c r="AG37" s="205">
        <f t="shared" si="19"/>
        <v>24867</v>
      </c>
      <c r="AH37" s="205">
        <f t="shared" si="19"/>
        <v>24867</v>
      </c>
      <c r="AI37" s="205">
        <f t="shared" si="19"/>
        <v>26487</v>
      </c>
      <c r="AJ37" s="205">
        <f t="shared" si="19"/>
        <v>26487</v>
      </c>
      <c r="AK37" s="205">
        <f t="shared" si="19"/>
        <v>28107</v>
      </c>
      <c r="AL37" s="205">
        <f t="shared" si="19"/>
        <v>28107</v>
      </c>
      <c r="AM37" s="205">
        <f t="shared" si="19"/>
        <v>28917</v>
      </c>
      <c r="AN37" s="205">
        <f t="shared" si="19"/>
        <v>28917</v>
      </c>
      <c r="AO37" s="205">
        <f t="shared" si="19"/>
        <v>28917</v>
      </c>
      <c r="AP37" s="205">
        <f t="shared" si="19"/>
        <v>33129</v>
      </c>
      <c r="AQ37" s="205">
        <f t="shared" si="19"/>
        <v>33129</v>
      </c>
      <c r="AR37" s="205">
        <f t="shared" si="19"/>
        <v>33129</v>
      </c>
      <c r="AS37" s="205">
        <f t="shared" si="19"/>
        <v>28917</v>
      </c>
      <c r="AT37" s="205">
        <f t="shared" si="19"/>
        <v>28107</v>
      </c>
      <c r="AU37" s="205">
        <f t="shared" si="19"/>
        <v>24867</v>
      </c>
      <c r="AV37" s="205">
        <f t="shared" si="19"/>
        <v>26487</v>
      </c>
      <c r="AW37" s="205">
        <f t="shared" si="19"/>
        <v>25677</v>
      </c>
      <c r="AX37" s="13">
        <f t="shared" si="19"/>
        <v>16119</v>
      </c>
      <c r="AY37" s="13">
        <f t="shared" si="19"/>
        <v>16929</v>
      </c>
      <c r="AZ37" s="13">
        <f t="shared" si="19"/>
        <v>16119</v>
      </c>
      <c r="BA37" s="13">
        <f t="shared" si="19"/>
        <v>16929</v>
      </c>
      <c r="BB37" s="13">
        <f t="shared" si="19"/>
        <v>15714</v>
      </c>
      <c r="BC37" s="13">
        <f t="shared" si="19"/>
        <v>16524</v>
      </c>
      <c r="BD37" s="13">
        <f t="shared" si="19"/>
        <v>15714</v>
      </c>
    </row>
    <row r="38" spans="1:56"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 si="20">ROUNDUP(B18*0.9,)</f>
        <v>20331</v>
      </c>
      <c r="C39" s="13">
        <f t="shared" ref="C39:BD39" si="21">ROUNDUP(C18*0.9,)</f>
        <v>21060</v>
      </c>
      <c r="D39" s="13">
        <f t="shared" si="21"/>
        <v>23895</v>
      </c>
      <c r="E39" s="13">
        <f t="shared" si="21"/>
        <v>21060</v>
      </c>
      <c r="F39" s="13">
        <f t="shared" si="21"/>
        <v>22680</v>
      </c>
      <c r="G39" s="13">
        <f t="shared" si="21"/>
        <v>23895</v>
      </c>
      <c r="H39" s="13">
        <f t="shared" si="21"/>
        <v>19602</v>
      </c>
      <c r="I39" s="13">
        <f t="shared" si="21"/>
        <v>18387</v>
      </c>
      <c r="J39" s="13">
        <f t="shared" si="21"/>
        <v>17739</v>
      </c>
      <c r="K39" s="13">
        <f t="shared" si="21"/>
        <v>17253</v>
      </c>
      <c r="L39" s="13">
        <f t="shared" si="21"/>
        <v>17091</v>
      </c>
      <c r="M39" s="13">
        <f t="shared" si="21"/>
        <v>17253</v>
      </c>
      <c r="N39" s="13">
        <f t="shared" si="21"/>
        <v>17091</v>
      </c>
      <c r="O39" s="13">
        <f t="shared" si="21"/>
        <v>17091</v>
      </c>
      <c r="P39" s="13">
        <f t="shared" si="21"/>
        <v>17253</v>
      </c>
      <c r="Q39" s="13">
        <f t="shared" si="21"/>
        <v>17415</v>
      </c>
      <c r="R39" s="13">
        <f t="shared" si="21"/>
        <v>17253</v>
      </c>
      <c r="S39" s="13">
        <f t="shared" si="21"/>
        <v>17739</v>
      </c>
      <c r="T39" s="13">
        <f t="shared" si="21"/>
        <v>20331</v>
      </c>
      <c r="U39" s="13">
        <f t="shared" si="21"/>
        <v>19602</v>
      </c>
      <c r="V39" s="13">
        <f t="shared" si="21"/>
        <v>21060</v>
      </c>
      <c r="W39" s="205">
        <f t="shared" si="21"/>
        <v>23895</v>
      </c>
      <c r="X39" s="13">
        <f t="shared" si="21"/>
        <v>33210</v>
      </c>
      <c r="Y39" s="13">
        <f t="shared" si="21"/>
        <v>34830</v>
      </c>
      <c r="Z39" s="13">
        <f t="shared" si="21"/>
        <v>42930</v>
      </c>
      <c r="AA39" s="13">
        <f t="shared" si="21"/>
        <v>42930</v>
      </c>
      <c r="AB39" s="13">
        <f t="shared" si="21"/>
        <v>39285</v>
      </c>
      <c r="AC39" s="13">
        <f t="shared" si="21"/>
        <v>33210</v>
      </c>
      <c r="AD39" s="13">
        <f t="shared" si="21"/>
        <v>30780</v>
      </c>
      <c r="AE39" s="205">
        <f t="shared" si="21"/>
        <v>25920</v>
      </c>
      <c r="AF39" s="205">
        <f t="shared" si="21"/>
        <v>26730</v>
      </c>
      <c r="AG39" s="205">
        <f t="shared" si="21"/>
        <v>25920</v>
      </c>
      <c r="AH39" s="205">
        <f t="shared" si="21"/>
        <v>25920</v>
      </c>
      <c r="AI39" s="205">
        <f t="shared" si="21"/>
        <v>27540</v>
      </c>
      <c r="AJ39" s="205">
        <f t="shared" si="21"/>
        <v>27540</v>
      </c>
      <c r="AK39" s="205">
        <f t="shared" si="21"/>
        <v>29160</v>
      </c>
      <c r="AL39" s="205">
        <f t="shared" si="21"/>
        <v>29160</v>
      </c>
      <c r="AM39" s="205">
        <f t="shared" si="21"/>
        <v>29970</v>
      </c>
      <c r="AN39" s="205">
        <f t="shared" si="21"/>
        <v>29970</v>
      </c>
      <c r="AO39" s="205">
        <f t="shared" si="21"/>
        <v>29970</v>
      </c>
      <c r="AP39" s="205">
        <f t="shared" si="21"/>
        <v>34182</v>
      </c>
      <c r="AQ39" s="205">
        <f t="shared" si="21"/>
        <v>34182</v>
      </c>
      <c r="AR39" s="205">
        <f t="shared" si="21"/>
        <v>34182</v>
      </c>
      <c r="AS39" s="205">
        <f t="shared" si="21"/>
        <v>29970</v>
      </c>
      <c r="AT39" s="205">
        <f t="shared" si="21"/>
        <v>29160</v>
      </c>
      <c r="AU39" s="205">
        <f t="shared" si="21"/>
        <v>25920</v>
      </c>
      <c r="AV39" s="205">
        <f t="shared" si="21"/>
        <v>27540</v>
      </c>
      <c r="AW39" s="205">
        <f t="shared" si="21"/>
        <v>26730</v>
      </c>
      <c r="AX39" s="13">
        <f t="shared" si="21"/>
        <v>20007</v>
      </c>
      <c r="AY39" s="13">
        <f t="shared" si="21"/>
        <v>20817</v>
      </c>
      <c r="AZ39" s="13">
        <f t="shared" si="21"/>
        <v>20007</v>
      </c>
      <c r="BA39" s="13">
        <f t="shared" si="21"/>
        <v>20817</v>
      </c>
      <c r="BB39" s="13">
        <f t="shared" si="21"/>
        <v>19602</v>
      </c>
      <c r="BC39" s="13">
        <f t="shared" si="21"/>
        <v>20412</v>
      </c>
      <c r="BD39" s="13">
        <f t="shared" si="21"/>
        <v>19602</v>
      </c>
    </row>
    <row r="40" spans="1:56" s="16" customFormat="1" ht="12" customHeight="1" x14ac:dyDescent="0.2">
      <c r="A40" s="278">
        <v>2</v>
      </c>
      <c r="B40" s="13">
        <f t="shared" ref="B40" si="22">ROUNDUP(B19*0.9,)</f>
        <v>21384</v>
      </c>
      <c r="C40" s="13">
        <f t="shared" ref="C40:BD40" si="23">ROUNDUP(C19*0.9,)</f>
        <v>22113</v>
      </c>
      <c r="D40" s="13">
        <f t="shared" si="23"/>
        <v>24948</v>
      </c>
      <c r="E40" s="13">
        <f t="shared" si="23"/>
        <v>22113</v>
      </c>
      <c r="F40" s="13">
        <f t="shared" si="23"/>
        <v>23733</v>
      </c>
      <c r="G40" s="13">
        <f t="shared" si="23"/>
        <v>24948</v>
      </c>
      <c r="H40" s="13">
        <f t="shared" si="23"/>
        <v>20655</v>
      </c>
      <c r="I40" s="13">
        <f t="shared" si="23"/>
        <v>19440</v>
      </c>
      <c r="J40" s="13">
        <f t="shared" si="23"/>
        <v>18792</v>
      </c>
      <c r="K40" s="13">
        <f t="shared" si="23"/>
        <v>18306</v>
      </c>
      <c r="L40" s="13">
        <f t="shared" si="23"/>
        <v>18144</v>
      </c>
      <c r="M40" s="13">
        <f t="shared" si="23"/>
        <v>18306</v>
      </c>
      <c r="N40" s="13">
        <f t="shared" si="23"/>
        <v>18144</v>
      </c>
      <c r="O40" s="13">
        <f t="shared" si="23"/>
        <v>18144</v>
      </c>
      <c r="P40" s="13">
        <f t="shared" si="23"/>
        <v>18306</v>
      </c>
      <c r="Q40" s="13">
        <f t="shared" si="23"/>
        <v>18468</v>
      </c>
      <c r="R40" s="13">
        <f t="shared" si="23"/>
        <v>18306</v>
      </c>
      <c r="S40" s="13">
        <f t="shared" si="23"/>
        <v>18792</v>
      </c>
      <c r="T40" s="13">
        <f t="shared" si="23"/>
        <v>21384</v>
      </c>
      <c r="U40" s="13">
        <f t="shared" si="23"/>
        <v>20655</v>
      </c>
      <c r="V40" s="13">
        <f t="shared" si="23"/>
        <v>22113</v>
      </c>
      <c r="W40" s="205">
        <f t="shared" si="23"/>
        <v>24948</v>
      </c>
      <c r="X40" s="13">
        <f t="shared" si="23"/>
        <v>34749</v>
      </c>
      <c r="Y40" s="13">
        <f t="shared" si="23"/>
        <v>36369</v>
      </c>
      <c r="Z40" s="13">
        <f t="shared" si="23"/>
        <v>44469</v>
      </c>
      <c r="AA40" s="13">
        <f t="shared" si="23"/>
        <v>44469</v>
      </c>
      <c r="AB40" s="13">
        <f t="shared" si="23"/>
        <v>40824</v>
      </c>
      <c r="AC40" s="13">
        <f t="shared" si="23"/>
        <v>34749</v>
      </c>
      <c r="AD40" s="13">
        <f t="shared" si="23"/>
        <v>32319</v>
      </c>
      <c r="AE40" s="205">
        <f t="shared" si="23"/>
        <v>27297</v>
      </c>
      <c r="AF40" s="205">
        <f t="shared" si="23"/>
        <v>28107</v>
      </c>
      <c r="AG40" s="205">
        <f t="shared" si="23"/>
        <v>27297</v>
      </c>
      <c r="AH40" s="205">
        <f t="shared" si="23"/>
        <v>27297</v>
      </c>
      <c r="AI40" s="205">
        <f t="shared" si="23"/>
        <v>28917</v>
      </c>
      <c r="AJ40" s="205">
        <f t="shared" si="23"/>
        <v>28917</v>
      </c>
      <c r="AK40" s="205">
        <f t="shared" si="23"/>
        <v>30537</v>
      </c>
      <c r="AL40" s="205">
        <f t="shared" si="23"/>
        <v>30537</v>
      </c>
      <c r="AM40" s="205">
        <f t="shared" si="23"/>
        <v>31347</v>
      </c>
      <c r="AN40" s="205">
        <f t="shared" si="23"/>
        <v>31347</v>
      </c>
      <c r="AO40" s="205">
        <f t="shared" si="23"/>
        <v>31347</v>
      </c>
      <c r="AP40" s="205">
        <f t="shared" si="23"/>
        <v>35559</v>
      </c>
      <c r="AQ40" s="205">
        <f t="shared" si="23"/>
        <v>35559</v>
      </c>
      <c r="AR40" s="205">
        <f t="shared" si="23"/>
        <v>35559</v>
      </c>
      <c r="AS40" s="205">
        <f t="shared" si="23"/>
        <v>31347</v>
      </c>
      <c r="AT40" s="205">
        <f t="shared" si="23"/>
        <v>30537</v>
      </c>
      <c r="AU40" s="205">
        <f t="shared" si="23"/>
        <v>27297</v>
      </c>
      <c r="AV40" s="205">
        <f t="shared" si="23"/>
        <v>28917</v>
      </c>
      <c r="AW40" s="205">
        <f t="shared" si="23"/>
        <v>28107</v>
      </c>
      <c r="AX40" s="13">
        <f t="shared" si="23"/>
        <v>21384</v>
      </c>
      <c r="AY40" s="13">
        <f t="shared" si="23"/>
        <v>22194</v>
      </c>
      <c r="AZ40" s="13">
        <f t="shared" si="23"/>
        <v>21384</v>
      </c>
      <c r="BA40" s="13">
        <f t="shared" si="23"/>
        <v>22194</v>
      </c>
      <c r="BB40" s="13">
        <f t="shared" si="23"/>
        <v>20979</v>
      </c>
      <c r="BC40" s="13">
        <f t="shared" si="23"/>
        <v>21789</v>
      </c>
      <c r="BD40" s="13">
        <f t="shared" si="23"/>
        <v>20979</v>
      </c>
    </row>
    <row r="41" spans="1:56" s="16" customFormat="1" ht="12" customHeight="1" x14ac:dyDescent="0.2">
      <c r="A41" s="278">
        <v>3</v>
      </c>
      <c r="B41" s="13">
        <f t="shared" ref="B41" si="24">ROUNDUP(B20*0.9,)</f>
        <v>22437</v>
      </c>
      <c r="C41" s="13">
        <f t="shared" ref="C41:BD41" si="25">ROUNDUP(C20*0.9,)</f>
        <v>23166</v>
      </c>
      <c r="D41" s="13">
        <f t="shared" si="25"/>
        <v>26001</v>
      </c>
      <c r="E41" s="13">
        <f t="shared" si="25"/>
        <v>23166</v>
      </c>
      <c r="F41" s="13">
        <f t="shared" si="25"/>
        <v>24786</v>
      </c>
      <c r="G41" s="13">
        <f t="shared" si="25"/>
        <v>26001</v>
      </c>
      <c r="H41" s="13">
        <f t="shared" si="25"/>
        <v>21708</v>
      </c>
      <c r="I41" s="13">
        <f t="shared" si="25"/>
        <v>20493</v>
      </c>
      <c r="J41" s="13">
        <f t="shared" si="25"/>
        <v>19845</v>
      </c>
      <c r="K41" s="13">
        <f t="shared" si="25"/>
        <v>19359</v>
      </c>
      <c r="L41" s="13">
        <f t="shared" si="25"/>
        <v>19197</v>
      </c>
      <c r="M41" s="13">
        <f t="shared" si="25"/>
        <v>19359</v>
      </c>
      <c r="N41" s="13">
        <f t="shared" si="25"/>
        <v>19197</v>
      </c>
      <c r="O41" s="13">
        <f t="shared" si="25"/>
        <v>19197</v>
      </c>
      <c r="P41" s="13">
        <f t="shared" si="25"/>
        <v>19359</v>
      </c>
      <c r="Q41" s="13">
        <f t="shared" si="25"/>
        <v>19521</v>
      </c>
      <c r="R41" s="13">
        <f t="shared" si="25"/>
        <v>19359</v>
      </c>
      <c r="S41" s="13">
        <f t="shared" si="25"/>
        <v>19845</v>
      </c>
      <c r="T41" s="13">
        <f t="shared" si="25"/>
        <v>22437</v>
      </c>
      <c r="U41" s="13">
        <f t="shared" si="25"/>
        <v>21708</v>
      </c>
      <c r="V41" s="13">
        <f t="shared" si="25"/>
        <v>23166</v>
      </c>
      <c r="W41" s="205">
        <f t="shared" si="25"/>
        <v>26001</v>
      </c>
      <c r="X41" s="13">
        <f t="shared" si="25"/>
        <v>36288</v>
      </c>
      <c r="Y41" s="13">
        <f t="shared" si="25"/>
        <v>37908</v>
      </c>
      <c r="Z41" s="13">
        <f t="shared" si="25"/>
        <v>46008</v>
      </c>
      <c r="AA41" s="13">
        <f t="shared" si="25"/>
        <v>46008</v>
      </c>
      <c r="AB41" s="13">
        <f t="shared" si="25"/>
        <v>42363</v>
      </c>
      <c r="AC41" s="13">
        <f t="shared" si="25"/>
        <v>36288</v>
      </c>
      <c r="AD41" s="13">
        <f t="shared" si="25"/>
        <v>33858</v>
      </c>
      <c r="AE41" s="205">
        <f t="shared" si="25"/>
        <v>28674</v>
      </c>
      <c r="AF41" s="205">
        <f t="shared" si="25"/>
        <v>29484</v>
      </c>
      <c r="AG41" s="205">
        <f t="shared" si="25"/>
        <v>28674</v>
      </c>
      <c r="AH41" s="205">
        <f t="shared" si="25"/>
        <v>28674</v>
      </c>
      <c r="AI41" s="205">
        <f t="shared" si="25"/>
        <v>30294</v>
      </c>
      <c r="AJ41" s="205">
        <f t="shared" si="25"/>
        <v>30294</v>
      </c>
      <c r="AK41" s="205">
        <f t="shared" si="25"/>
        <v>31914</v>
      </c>
      <c r="AL41" s="205">
        <f t="shared" si="25"/>
        <v>31914</v>
      </c>
      <c r="AM41" s="205">
        <f t="shared" si="25"/>
        <v>32724</v>
      </c>
      <c r="AN41" s="205">
        <f t="shared" si="25"/>
        <v>32724</v>
      </c>
      <c r="AO41" s="205">
        <f t="shared" si="25"/>
        <v>32724</v>
      </c>
      <c r="AP41" s="205">
        <f t="shared" si="25"/>
        <v>36936</v>
      </c>
      <c r="AQ41" s="205">
        <f t="shared" si="25"/>
        <v>36936</v>
      </c>
      <c r="AR41" s="205">
        <f t="shared" si="25"/>
        <v>36936</v>
      </c>
      <c r="AS41" s="205">
        <f t="shared" si="25"/>
        <v>32724</v>
      </c>
      <c r="AT41" s="205">
        <f t="shared" si="25"/>
        <v>31914</v>
      </c>
      <c r="AU41" s="205">
        <f t="shared" si="25"/>
        <v>28674</v>
      </c>
      <c r="AV41" s="205">
        <f t="shared" si="25"/>
        <v>30294</v>
      </c>
      <c r="AW41" s="205">
        <f t="shared" si="25"/>
        <v>29484</v>
      </c>
      <c r="AX41" s="13">
        <f t="shared" si="25"/>
        <v>22761</v>
      </c>
      <c r="AY41" s="13">
        <f t="shared" si="25"/>
        <v>23571</v>
      </c>
      <c r="AZ41" s="13">
        <f t="shared" si="25"/>
        <v>22761</v>
      </c>
      <c r="BA41" s="13">
        <f t="shared" si="25"/>
        <v>23571</v>
      </c>
      <c r="BB41" s="13">
        <f t="shared" si="25"/>
        <v>22356</v>
      </c>
      <c r="BC41" s="13">
        <f t="shared" si="25"/>
        <v>23166</v>
      </c>
      <c r="BD41" s="13">
        <f t="shared" si="25"/>
        <v>22356</v>
      </c>
    </row>
    <row r="42" spans="1:56" s="16" customFormat="1" ht="12" customHeight="1" x14ac:dyDescent="0.2">
      <c r="A42" s="278">
        <v>4</v>
      </c>
      <c r="B42" s="13">
        <f t="shared" ref="B42" si="26">ROUNDUP(B21*0.9,)</f>
        <v>23490</v>
      </c>
      <c r="C42" s="13">
        <f t="shared" ref="C42:BD42" si="27">ROUNDUP(C21*0.9,)</f>
        <v>24219</v>
      </c>
      <c r="D42" s="13">
        <f t="shared" si="27"/>
        <v>27054</v>
      </c>
      <c r="E42" s="13">
        <f t="shared" si="27"/>
        <v>24219</v>
      </c>
      <c r="F42" s="13">
        <f t="shared" si="27"/>
        <v>25839</v>
      </c>
      <c r="G42" s="13">
        <f t="shared" si="27"/>
        <v>27054</v>
      </c>
      <c r="H42" s="13">
        <f t="shared" si="27"/>
        <v>22761</v>
      </c>
      <c r="I42" s="13">
        <f t="shared" si="27"/>
        <v>21546</v>
      </c>
      <c r="J42" s="13">
        <f t="shared" si="27"/>
        <v>20898</v>
      </c>
      <c r="K42" s="13">
        <f t="shared" si="27"/>
        <v>20412</v>
      </c>
      <c r="L42" s="13">
        <f t="shared" si="27"/>
        <v>20250</v>
      </c>
      <c r="M42" s="13">
        <f t="shared" si="27"/>
        <v>20412</v>
      </c>
      <c r="N42" s="13">
        <f t="shared" si="27"/>
        <v>20250</v>
      </c>
      <c r="O42" s="13">
        <f t="shared" si="27"/>
        <v>20250</v>
      </c>
      <c r="P42" s="13">
        <f t="shared" si="27"/>
        <v>20412</v>
      </c>
      <c r="Q42" s="13">
        <f t="shared" si="27"/>
        <v>20574</v>
      </c>
      <c r="R42" s="13">
        <f t="shared" si="27"/>
        <v>20412</v>
      </c>
      <c r="S42" s="13">
        <f t="shared" si="27"/>
        <v>20898</v>
      </c>
      <c r="T42" s="13">
        <f t="shared" si="27"/>
        <v>23490</v>
      </c>
      <c r="U42" s="13">
        <f t="shared" si="27"/>
        <v>22761</v>
      </c>
      <c r="V42" s="13">
        <f t="shared" si="27"/>
        <v>24219</v>
      </c>
      <c r="W42" s="205">
        <f t="shared" si="27"/>
        <v>27054</v>
      </c>
      <c r="X42" s="13">
        <f t="shared" si="27"/>
        <v>37827</v>
      </c>
      <c r="Y42" s="13">
        <f t="shared" si="27"/>
        <v>39447</v>
      </c>
      <c r="Z42" s="13">
        <f t="shared" si="27"/>
        <v>47547</v>
      </c>
      <c r="AA42" s="13">
        <f t="shared" si="27"/>
        <v>47547</v>
      </c>
      <c r="AB42" s="13">
        <f t="shared" si="27"/>
        <v>43902</v>
      </c>
      <c r="AC42" s="13">
        <f t="shared" si="27"/>
        <v>37827</v>
      </c>
      <c r="AD42" s="13">
        <f t="shared" si="27"/>
        <v>35397</v>
      </c>
      <c r="AE42" s="205">
        <f t="shared" si="27"/>
        <v>30051</v>
      </c>
      <c r="AF42" s="205">
        <f t="shared" si="27"/>
        <v>30861</v>
      </c>
      <c r="AG42" s="205">
        <f t="shared" si="27"/>
        <v>30051</v>
      </c>
      <c r="AH42" s="205">
        <f t="shared" si="27"/>
        <v>30051</v>
      </c>
      <c r="AI42" s="205">
        <f t="shared" si="27"/>
        <v>31671</v>
      </c>
      <c r="AJ42" s="205">
        <f t="shared" si="27"/>
        <v>31671</v>
      </c>
      <c r="AK42" s="205">
        <f t="shared" si="27"/>
        <v>33291</v>
      </c>
      <c r="AL42" s="205">
        <f t="shared" si="27"/>
        <v>33291</v>
      </c>
      <c r="AM42" s="205">
        <f t="shared" si="27"/>
        <v>34101</v>
      </c>
      <c r="AN42" s="205">
        <f t="shared" si="27"/>
        <v>34101</v>
      </c>
      <c r="AO42" s="205">
        <f t="shared" si="27"/>
        <v>34101</v>
      </c>
      <c r="AP42" s="205">
        <f t="shared" si="27"/>
        <v>38313</v>
      </c>
      <c r="AQ42" s="205">
        <f t="shared" si="27"/>
        <v>38313</v>
      </c>
      <c r="AR42" s="205">
        <f t="shared" si="27"/>
        <v>38313</v>
      </c>
      <c r="AS42" s="205">
        <f t="shared" si="27"/>
        <v>34101</v>
      </c>
      <c r="AT42" s="205">
        <f t="shared" si="27"/>
        <v>33291</v>
      </c>
      <c r="AU42" s="205">
        <f t="shared" si="27"/>
        <v>30051</v>
      </c>
      <c r="AV42" s="205">
        <f t="shared" si="27"/>
        <v>31671</v>
      </c>
      <c r="AW42" s="205">
        <f t="shared" si="27"/>
        <v>30861</v>
      </c>
      <c r="AX42" s="13">
        <f t="shared" si="27"/>
        <v>24138</v>
      </c>
      <c r="AY42" s="13">
        <f t="shared" si="27"/>
        <v>24948</v>
      </c>
      <c r="AZ42" s="13">
        <f t="shared" si="27"/>
        <v>24138</v>
      </c>
      <c r="BA42" s="13">
        <f t="shared" si="27"/>
        <v>24948</v>
      </c>
      <c r="BB42" s="13">
        <f t="shared" si="27"/>
        <v>23733</v>
      </c>
      <c r="BC42" s="13">
        <f t="shared" si="27"/>
        <v>24543</v>
      </c>
      <c r="BD42" s="13">
        <f t="shared" si="27"/>
        <v>23733</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18" t="s">
        <v>329</v>
      </c>
    </row>
    <row r="47" spans="1:56" s="14" customFormat="1" ht="12.75" customHeight="1" x14ac:dyDescent="0.2">
      <c r="A47" s="318"/>
    </row>
    <row r="48" spans="1:56"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435</v>
      </c>
    </row>
  </sheetData>
  <mergeCells count="1">
    <mergeCell ref="A46:A49"/>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6"/>
  <sheetViews>
    <sheetView zoomScaleNormal="100" workbookViewId="0">
      <selection activeCell="Z32" activeCellId="1" sqref="A26:A29 Z32"/>
    </sheetView>
  </sheetViews>
  <sheetFormatPr defaultColWidth="9.140625" defaultRowHeight="15" x14ac:dyDescent="0.25"/>
  <cols>
    <col min="1" max="1" width="61.5703125" style="2" customWidth="1"/>
    <col min="2" max="3" width="10.42578125" style="1" customWidth="1"/>
    <col min="4" max="5" width="10.42578125" style="1" bestFit="1" customWidth="1"/>
    <col min="6" max="10" width="10.42578125" style="1" customWidth="1"/>
    <col min="11" max="15" width="10.42578125" style="1" bestFit="1" customWidth="1"/>
    <col min="16" max="21" width="10.42578125" style="1" customWidth="1"/>
    <col min="22" max="23" width="10.42578125" style="1" bestFit="1" customWidth="1"/>
    <col min="24" max="26" width="10.42578125" style="1" hidden="1" customWidth="1"/>
    <col min="27" max="30" width="0" style="1" hidden="1" customWidth="1"/>
    <col min="31"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95">
        <f>'C завтраками| Bed and breakfast'!B4</f>
        <v>45588</v>
      </c>
      <c r="C3" s="195">
        <f>'C завтраками| Bed and breakfast'!C4</f>
        <v>45589</v>
      </c>
      <c r="D3" s="195">
        <f>'C завтраками| Bed and breakfast'!D4</f>
        <v>45591</v>
      </c>
      <c r="E3" s="195">
        <f>'C завтраками| Bed and breakfast'!E4</f>
        <v>45592</v>
      </c>
      <c r="F3" s="195">
        <f>'C завтраками| Bed and breakfast'!F4</f>
        <v>45595</v>
      </c>
      <c r="G3" s="195">
        <f>'C завтраками| Bed and breakfast'!G4</f>
        <v>45596</v>
      </c>
      <c r="H3" s="195">
        <f>'C завтраками| Bed and breakfast'!H4</f>
        <v>45597</v>
      </c>
      <c r="I3" s="113">
        <f>'C завтраками| Bed and breakfast'!I4</f>
        <v>45599</v>
      </c>
      <c r="J3" s="113">
        <f>'C завтраками| Bed and breakfast'!J4</f>
        <v>45600</v>
      </c>
      <c r="K3" s="195">
        <f>'C завтраками| Bed and breakfast'!K4</f>
        <v>45601</v>
      </c>
      <c r="L3" s="113">
        <f>'C завтраками| Bed and breakfast'!L4</f>
        <v>45604</v>
      </c>
      <c r="M3" s="195">
        <f>'C завтраками| Bed and breakfast'!M4</f>
        <v>45616</v>
      </c>
      <c r="N3" s="113">
        <f>'C завтраками| Bed and breakfast'!N4</f>
        <v>45618</v>
      </c>
      <c r="O3" s="113">
        <f>'C завтраками| Bed and breakfast'!O4</f>
        <v>45627</v>
      </c>
      <c r="P3" s="113">
        <f>'C завтраками| Bed and breakfast'!P4</f>
        <v>45632</v>
      </c>
      <c r="Q3" s="195">
        <f>'C завтраками| Bed and breakfast'!Q4</f>
        <v>45636</v>
      </c>
      <c r="R3" s="113">
        <f>'C завтраками| Bed and breakfast'!R4</f>
        <v>45639</v>
      </c>
      <c r="S3" s="113">
        <f>'C завтраками| Bed and breakfast'!S4</f>
        <v>45641</v>
      </c>
      <c r="T3" s="113">
        <f>'C завтраками| Bed and breakfast'!T4</f>
        <v>45646</v>
      </c>
      <c r="U3" s="113">
        <f>'C завтраками| Bed and breakfast'!U4</f>
        <v>45648</v>
      </c>
      <c r="V3" s="113">
        <f>'C завтраками| Bed and breakfast'!V4</f>
        <v>45652</v>
      </c>
      <c r="W3" s="195">
        <f>'C завтраками| Bed and breakfast'!W4</f>
        <v>45653</v>
      </c>
      <c r="X3" s="195">
        <f>'C завтраками| Bed and breakfast'!X4</f>
        <v>45655</v>
      </c>
      <c r="Y3" s="195">
        <f>'C завтраками| Bed and breakfast'!Y4</f>
        <v>45656</v>
      </c>
      <c r="Z3" s="195">
        <f>'C завтраками| Bed and breakfast'!Z4</f>
        <v>45657</v>
      </c>
      <c r="AA3" s="195">
        <f>'C завтраками| Bed and breakfast'!AA4</f>
        <v>45658</v>
      </c>
      <c r="AB3" s="195">
        <f>'C завтраками| Bed and breakfast'!AB4</f>
        <v>45662</v>
      </c>
      <c r="AC3" s="195">
        <f>'C завтраками| Bed and breakfast'!AC4</f>
        <v>45664</v>
      </c>
      <c r="AD3" s="195">
        <f>'C завтраками| Bed and breakfast'!AD4</f>
        <v>45665</v>
      </c>
      <c r="AE3" s="195">
        <f>'C завтраками| Bed and breakfast'!AE4</f>
        <v>45666</v>
      </c>
      <c r="AF3" s="195">
        <f>'C завтраками| Bed and breakfast'!AF4</f>
        <v>45667</v>
      </c>
      <c r="AG3" s="195">
        <f>'C завтраками| Bed and breakfast'!AG4</f>
        <v>45669</v>
      </c>
      <c r="AH3" s="195">
        <f>'C завтраками| Bed and breakfast'!AH4</f>
        <v>45670</v>
      </c>
      <c r="AI3" s="195">
        <f>'C завтраками| Bed and breakfast'!AI4</f>
        <v>45674</v>
      </c>
      <c r="AJ3" s="195">
        <f>'C завтраками| Bed and breakfast'!AJ4</f>
        <v>45676</v>
      </c>
      <c r="AK3" s="195">
        <f>'C завтраками| Bed and breakfast'!AK4</f>
        <v>45681</v>
      </c>
      <c r="AL3" s="195">
        <f>'C завтраками| Bed and breakfast'!AL4</f>
        <v>45683</v>
      </c>
      <c r="AM3" s="195">
        <f>'C завтраками| Bed and breakfast'!AM4</f>
        <v>45688</v>
      </c>
      <c r="AN3" s="195">
        <f>'C завтраками| Bed and breakfast'!AN4</f>
        <v>45695</v>
      </c>
      <c r="AO3" s="195">
        <f>'C завтраками| Bed and breakfast'!AO4</f>
        <v>45697</v>
      </c>
      <c r="AP3" s="195">
        <f>'C завтраками| Bed and breakfast'!AP4</f>
        <v>45702</v>
      </c>
      <c r="AQ3" s="195">
        <f>'C завтраками| Bed and breakfast'!AQ4</f>
        <v>45704</v>
      </c>
      <c r="AR3" s="195">
        <f>'C завтраками| Bed and breakfast'!AR4</f>
        <v>45709</v>
      </c>
      <c r="AS3" s="195">
        <f>'C завтраками| Bed and breakfast'!AS4</f>
        <v>45712</v>
      </c>
      <c r="AT3" s="195">
        <f>'C завтраками| Bed and breakfast'!AT4</f>
        <v>45717</v>
      </c>
      <c r="AU3" s="195">
        <f>'C завтраками| Bed and breakfast'!AU4</f>
        <v>45718</v>
      </c>
      <c r="AV3" s="195">
        <f>'C завтраками| Bed and breakfast'!AV4</f>
        <v>45723</v>
      </c>
      <c r="AW3" s="195">
        <f>'C завтраками| Bed and breakfast'!AW4</f>
        <v>45726</v>
      </c>
      <c r="AX3" s="113">
        <f>'C завтраками| Bed and breakfast'!AX4</f>
        <v>45727</v>
      </c>
      <c r="AY3" s="113">
        <f>'C завтраками| Bed and breakfast'!AY4</f>
        <v>45730</v>
      </c>
      <c r="AZ3" s="113">
        <f>'C завтраками| Bed and breakfast'!AZ4</f>
        <v>45732</v>
      </c>
      <c r="BA3" s="113">
        <f>'C завтраками| Bed and breakfast'!BA4</f>
        <v>45737</v>
      </c>
      <c r="BB3" s="113">
        <f>'C завтраками| Bed and breakfast'!BB4</f>
        <v>45739</v>
      </c>
      <c r="BC3" s="113">
        <f>'C завтраками| Bed and breakfast'!BC4</f>
        <v>45744</v>
      </c>
      <c r="BD3" s="113">
        <f>'C завтраками| Bed and breakfast'!BD4</f>
        <v>45746</v>
      </c>
    </row>
    <row r="4" spans="1:56" s="8" customFormat="1" x14ac:dyDescent="0.25">
      <c r="A4" s="5"/>
      <c r="B4" s="195">
        <f>'C завтраками| Bed and breakfast'!B5</f>
        <v>45588</v>
      </c>
      <c r="C4" s="195">
        <f>'C завтраками| Bed and breakfast'!C5</f>
        <v>45590</v>
      </c>
      <c r="D4" s="195">
        <f>'C завтраками| Bed and breakfast'!D5</f>
        <v>45591</v>
      </c>
      <c r="E4" s="195">
        <f>'C завтраками| Bed and breakfast'!E5</f>
        <v>45594</v>
      </c>
      <c r="F4" s="195">
        <f>'C завтраками| Bed and breakfast'!F5</f>
        <v>45595</v>
      </c>
      <c r="G4" s="195">
        <f>'C завтраками| Bed and breakfast'!G5</f>
        <v>45596</v>
      </c>
      <c r="H4" s="195">
        <f>'C завтраками| Bed and breakfast'!H5</f>
        <v>45598</v>
      </c>
      <c r="I4" s="113">
        <f>'C завтраками| Bed and breakfast'!I5</f>
        <v>45599</v>
      </c>
      <c r="J4" s="113">
        <f>'C завтраками| Bed and breakfast'!J5</f>
        <v>45600</v>
      </c>
      <c r="K4" s="195">
        <f>'C завтраками| Bed and breakfast'!K5</f>
        <v>45603</v>
      </c>
      <c r="L4" s="113">
        <f>'C завтраками| Bed and breakfast'!L5</f>
        <v>45615</v>
      </c>
      <c r="M4" s="195">
        <f>'C завтраками| Bed and breakfast'!M5</f>
        <v>45617</v>
      </c>
      <c r="N4" s="113">
        <f>'C завтраками| Bed and breakfast'!N5</f>
        <v>45626</v>
      </c>
      <c r="O4" s="113">
        <f>'C завтраками| Bed and breakfast'!O5</f>
        <v>45631</v>
      </c>
      <c r="P4" s="113">
        <f>'C завтраками| Bed and breakfast'!P5</f>
        <v>45635</v>
      </c>
      <c r="Q4" s="195">
        <f>'C завтраками| Bed and breakfast'!Q5</f>
        <v>45638</v>
      </c>
      <c r="R4" s="113">
        <f>'C завтраками| Bed and breakfast'!R5</f>
        <v>45640</v>
      </c>
      <c r="S4" s="113">
        <f>'C завтраками| Bed and breakfast'!S5</f>
        <v>45645</v>
      </c>
      <c r="T4" s="113">
        <f>'C завтраками| Bed and breakfast'!T5</f>
        <v>45647</v>
      </c>
      <c r="U4" s="113">
        <f>'C завтраками| Bed and breakfast'!U5</f>
        <v>45651</v>
      </c>
      <c r="V4" s="113">
        <f>'C завтраками| Bed and breakfast'!V5</f>
        <v>45652</v>
      </c>
      <c r="W4" s="195">
        <f>'C завтраками| Bed and breakfast'!W5</f>
        <v>45654</v>
      </c>
      <c r="X4" s="195">
        <f>'C завтраками| Bed and breakfast'!X5</f>
        <v>45655</v>
      </c>
      <c r="Y4" s="195">
        <f>'C завтраками| Bed and breakfast'!Y5</f>
        <v>45656</v>
      </c>
      <c r="Z4" s="195">
        <f>'C завтраками| Bed and breakfast'!Z5</f>
        <v>45657</v>
      </c>
      <c r="AA4" s="195">
        <f>'C завтраками| Bed and breakfast'!AA5</f>
        <v>45661</v>
      </c>
      <c r="AB4" s="195">
        <f>'C завтраками| Bed and breakfast'!AB5</f>
        <v>45663</v>
      </c>
      <c r="AC4" s="195">
        <f>'C завтраками| Bed and breakfast'!AC5</f>
        <v>45664</v>
      </c>
      <c r="AD4" s="195">
        <f>'C завтраками| Bed and breakfast'!AD5</f>
        <v>45665</v>
      </c>
      <c r="AE4" s="195">
        <f>'C завтраками| Bed and breakfast'!AE5</f>
        <v>45666</v>
      </c>
      <c r="AF4" s="195">
        <f>'C завтраками| Bed and breakfast'!AF5</f>
        <v>45668</v>
      </c>
      <c r="AG4" s="195">
        <f>'C завтраками| Bed and breakfast'!AG5</f>
        <v>45669</v>
      </c>
      <c r="AH4" s="195">
        <f>'C завтраками| Bed and breakfast'!AH5</f>
        <v>45673</v>
      </c>
      <c r="AI4" s="195">
        <f>'C завтраками| Bed and breakfast'!AI5</f>
        <v>45675</v>
      </c>
      <c r="AJ4" s="195">
        <f>'C завтраками| Bed and breakfast'!AJ5</f>
        <v>45680</v>
      </c>
      <c r="AK4" s="195">
        <f>'C завтраками| Bed and breakfast'!AK5</f>
        <v>45682</v>
      </c>
      <c r="AL4" s="195">
        <f>'C завтраками| Bed and breakfast'!AL5</f>
        <v>45687</v>
      </c>
      <c r="AM4" s="195">
        <f>'C завтраками| Bed and breakfast'!AM5</f>
        <v>45694</v>
      </c>
      <c r="AN4" s="195">
        <f>'C завтраками| Bed and breakfast'!AN5</f>
        <v>45696</v>
      </c>
      <c r="AO4" s="195">
        <f>'C завтраками| Bed and breakfast'!AO5</f>
        <v>45701</v>
      </c>
      <c r="AP4" s="195">
        <f>'C завтраками| Bed and breakfast'!AP5</f>
        <v>45703</v>
      </c>
      <c r="AQ4" s="195">
        <f>'C завтраками| Bed and breakfast'!AQ5</f>
        <v>45708</v>
      </c>
      <c r="AR4" s="195">
        <f>'C завтраками| Bed and breakfast'!AR5</f>
        <v>45711</v>
      </c>
      <c r="AS4" s="195">
        <f>'C завтраками| Bed and breakfast'!AS5</f>
        <v>45716</v>
      </c>
      <c r="AT4" s="195">
        <f>'C завтраками| Bed and breakfast'!AT5</f>
        <v>45717</v>
      </c>
      <c r="AU4" s="195">
        <f>'C завтраками| Bed and breakfast'!AU5</f>
        <v>45722</v>
      </c>
      <c r="AV4" s="195">
        <f>'C завтраками| Bed and breakfast'!AV5</f>
        <v>45725</v>
      </c>
      <c r="AW4" s="195">
        <f>'C завтраками| Bed and breakfast'!AW5</f>
        <v>45726</v>
      </c>
      <c r="AX4" s="113">
        <f>'C завтраками| Bed and breakfast'!AX5</f>
        <v>45729</v>
      </c>
      <c r="AY4" s="113">
        <f>'C завтраками| Bed and breakfast'!AY5</f>
        <v>45731</v>
      </c>
      <c r="AZ4" s="113">
        <f>'C завтраками| Bed and breakfast'!AZ5</f>
        <v>45736</v>
      </c>
      <c r="BA4" s="113">
        <f>'C завтраками| Bed and breakfast'!BA5</f>
        <v>45738</v>
      </c>
      <c r="BB4" s="113">
        <f>'C завтраками| Bed and breakfast'!BB5</f>
        <v>45743</v>
      </c>
      <c r="BC4" s="113">
        <f>'C завтраками| Bed and breakfast'!BC5</f>
        <v>45745</v>
      </c>
      <c r="BD4" s="113">
        <f>'C завтраками| Bed and breakfast'!BD5</f>
        <v>45747</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9090</v>
      </c>
      <c r="C6" s="13">
        <f>'C завтраками| Bed and breakfast'!C7*0.9</f>
        <v>9900</v>
      </c>
      <c r="D6" s="13">
        <f>'C завтраками| Bed and breakfast'!D7*0.9</f>
        <v>13050</v>
      </c>
      <c r="E6" s="13">
        <f>'C завтраками| Bed and breakfast'!E7*0.9</f>
        <v>9900</v>
      </c>
      <c r="F6" s="13">
        <f>'C завтраками| Bed and breakfast'!F7*0.9</f>
        <v>11700</v>
      </c>
      <c r="G6" s="13">
        <f>'C завтраками| Bed and breakfast'!G7*0.9</f>
        <v>13050</v>
      </c>
      <c r="H6" s="13">
        <f>'C завтраками| Bed and breakfast'!H7*0.9</f>
        <v>8280</v>
      </c>
      <c r="I6" s="13">
        <f>'C завтраками| Bed and breakfast'!I7*0.9</f>
        <v>6930</v>
      </c>
      <c r="J6" s="13">
        <f>'C завтраками| Bed and breakfast'!J7*0.9</f>
        <v>6210</v>
      </c>
      <c r="K6" s="13">
        <f>'C завтраками| Bed and breakfast'!K7*0.9</f>
        <v>5670</v>
      </c>
      <c r="L6" s="13">
        <f>'C завтраками| Bed and breakfast'!L7*0.9</f>
        <v>5490</v>
      </c>
      <c r="M6" s="13">
        <f>'C завтраками| Bed and breakfast'!M7*0.9</f>
        <v>5670</v>
      </c>
      <c r="N6" s="13">
        <f>'C завтраками| Bed and breakfast'!N7*0.9</f>
        <v>5490</v>
      </c>
      <c r="O6" s="13">
        <f>'C завтраками| Bed and breakfast'!O7*0.9</f>
        <v>5490</v>
      </c>
      <c r="P6" s="13">
        <f>'C завтраками| Bed and breakfast'!P7*0.9</f>
        <v>5670</v>
      </c>
      <c r="Q6" s="13">
        <f>'C завтраками| Bed and breakfast'!Q7*0.9</f>
        <v>5850</v>
      </c>
      <c r="R6" s="13">
        <f>'C завтраками| Bed and breakfast'!R7*0.9</f>
        <v>5670</v>
      </c>
      <c r="S6" s="13">
        <f>'C завтраками| Bed and breakfast'!S7*0.9</f>
        <v>6210</v>
      </c>
      <c r="T6" s="13">
        <f>'C завтраками| Bed and breakfast'!T7*0.9</f>
        <v>9090</v>
      </c>
      <c r="U6" s="13">
        <f>'C завтраками| Bed and breakfast'!U7*0.9</f>
        <v>8280</v>
      </c>
      <c r="V6" s="13">
        <f>'C завтраками| Bed and breakfast'!V7*0.9</f>
        <v>9900</v>
      </c>
      <c r="W6" s="205">
        <f>'C завтраками| Bed and breakfast'!W7*0.9</f>
        <v>13050</v>
      </c>
      <c r="X6" s="13">
        <f>'C завтраками| Bed and breakfast'!X7*0.9</f>
        <v>20700</v>
      </c>
      <c r="Y6" s="13">
        <f>'C завтраками| Bed and breakfast'!Y7*0.9</f>
        <v>22500</v>
      </c>
      <c r="Z6" s="13">
        <f>'C завтраками| Bed and breakfast'!Z7*0.9</f>
        <v>31500</v>
      </c>
      <c r="AA6" s="13">
        <f>'C завтраками| Bed and breakfast'!AA7*0.9</f>
        <v>31500</v>
      </c>
      <c r="AB6" s="13">
        <f>'C завтраками| Bed and breakfast'!AB7*0.9</f>
        <v>27450</v>
      </c>
      <c r="AC6" s="13">
        <f>'C завтраками| Bed and breakfast'!AC7*0.9</f>
        <v>20700</v>
      </c>
      <c r="AD6" s="13">
        <f>'C завтраками| Bed and breakfast'!AD7*0.9</f>
        <v>18000</v>
      </c>
      <c r="AE6" s="13">
        <f>'C завтраками| Bed and breakfast'!AE7*0.9</f>
        <v>12600</v>
      </c>
      <c r="AF6" s="13">
        <f>'C завтраками| Bed and breakfast'!AF7*0.9</f>
        <v>13500</v>
      </c>
      <c r="AG6" s="13">
        <f>'C завтраками| Bed and breakfast'!AG7*0.9</f>
        <v>12600</v>
      </c>
      <c r="AH6" s="13">
        <f>'C завтраками| Bed and breakfast'!AH7*0.9</f>
        <v>12600</v>
      </c>
      <c r="AI6" s="13">
        <f>'C завтраками| Bed and breakfast'!AI7*0.9</f>
        <v>14400</v>
      </c>
      <c r="AJ6" s="205">
        <f>'C завтраками| Bed and breakfast'!AJ7*0.9</f>
        <v>14400</v>
      </c>
      <c r="AK6" s="13">
        <f>'C завтраками| Bed and breakfast'!AK7*0.9</f>
        <v>16200</v>
      </c>
      <c r="AL6" s="13">
        <f>'C завтраками| Bed and breakfast'!AL7*0.9</f>
        <v>16200</v>
      </c>
      <c r="AM6" s="205">
        <f>'C завтраками| Bed and breakfast'!AM7*0.9</f>
        <v>17100</v>
      </c>
      <c r="AN6" s="13">
        <f>'C завтраками| Bed and breakfast'!AN7*0.9</f>
        <v>17100</v>
      </c>
      <c r="AO6" s="205">
        <f>'C завтраками| Bed and breakfast'!AO7*0.9</f>
        <v>17100</v>
      </c>
      <c r="AP6" s="205">
        <f>'C завтраками| Bed and breakfast'!AP7*0.9</f>
        <v>21780</v>
      </c>
      <c r="AQ6" s="205">
        <f>'C завтраками| Bed and breakfast'!AQ7*0.9</f>
        <v>21780</v>
      </c>
      <c r="AR6" s="13">
        <f>'C завтраками| Bed and breakfast'!AR7*0.9</f>
        <v>21780</v>
      </c>
      <c r="AS6" s="205">
        <f>'C завтраками| Bed and breakfast'!AS7*0.9</f>
        <v>17100</v>
      </c>
      <c r="AT6" s="13">
        <f>'C завтраками| Bed and breakfast'!AT7*0.9</f>
        <v>16200</v>
      </c>
      <c r="AU6" s="13">
        <f>'C завтраками| Bed and breakfast'!AU7*0.9</f>
        <v>12600</v>
      </c>
      <c r="AV6" s="13">
        <f>'C завтраками| Bed and breakfast'!AV7*0.9</f>
        <v>14400</v>
      </c>
      <c r="AW6" s="13">
        <f>'C завтраками| Bed and breakfast'!AW7*0.9</f>
        <v>13500</v>
      </c>
      <c r="AX6" s="13">
        <f>'C завтраками| Bed and breakfast'!AX7*0.9</f>
        <v>8730</v>
      </c>
      <c r="AY6" s="13">
        <f>'C завтраками| Bed and breakfast'!AY7*0.9</f>
        <v>9630</v>
      </c>
      <c r="AZ6" s="13">
        <f>'C завтраками| Bed and breakfast'!AZ7*0.9</f>
        <v>8730</v>
      </c>
      <c r="BA6" s="13">
        <f>'C завтраками| Bed and breakfast'!BA7*0.9</f>
        <v>9630</v>
      </c>
      <c r="BB6" s="13">
        <f>'C завтраками| Bed and breakfast'!BB7*0.9</f>
        <v>8280</v>
      </c>
      <c r="BC6" s="13">
        <f>'C завтраками| Bed and breakfast'!BC7*0.9</f>
        <v>9180</v>
      </c>
      <c r="BD6" s="13">
        <f>'C завтраками| Bed and breakfast'!BD7*0.9</f>
        <v>8280</v>
      </c>
    </row>
    <row r="7" spans="1:56" s="16" customFormat="1" ht="12" customHeight="1" x14ac:dyDescent="0.2">
      <c r="A7" s="43">
        <v>2</v>
      </c>
      <c r="B7" s="13">
        <f>'C завтраками| Bed and breakfast'!B8*0.9</f>
        <v>10260</v>
      </c>
      <c r="C7" s="13">
        <f>'C завтраками| Bed and breakfast'!C8*0.9</f>
        <v>11070</v>
      </c>
      <c r="D7" s="13">
        <f>'C завтраками| Bed and breakfast'!D8*0.9</f>
        <v>14220</v>
      </c>
      <c r="E7" s="13">
        <f>'C завтраками| Bed and breakfast'!E8*0.9</f>
        <v>11070</v>
      </c>
      <c r="F7" s="13">
        <f>'C завтраками| Bed and breakfast'!F8*0.9</f>
        <v>12870</v>
      </c>
      <c r="G7" s="13">
        <f>'C завтраками| Bed and breakfast'!G8*0.9</f>
        <v>14220</v>
      </c>
      <c r="H7" s="13">
        <f>'C завтраками| Bed and breakfast'!H8*0.9</f>
        <v>9450</v>
      </c>
      <c r="I7" s="13">
        <f>'C завтраками| Bed and breakfast'!I8*0.9</f>
        <v>8100</v>
      </c>
      <c r="J7" s="13">
        <f>'C завтраками| Bed and breakfast'!J8*0.9</f>
        <v>7380</v>
      </c>
      <c r="K7" s="13">
        <f>'C завтраками| Bed and breakfast'!K8*0.9</f>
        <v>6840</v>
      </c>
      <c r="L7" s="13">
        <f>'C завтраками| Bed and breakfast'!L8*0.9</f>
        <v>6660</v>
      </c>
      <c r="M7" s="13">
        <f>'C завтраками| Bed and breakfast'!M8*0.9</f>
        <v>6840</v>
      </c>
      <c r="N7" s="13">
        <f>'C завтраками| Bed and breakfast'!N8*0.9</f>
        <v>6660</v>
      </c>
      <c r="O7" s="13">
        <f>'C завтраками| Bed and breakfast'!O8*0.9</f>
        <v>6660</v>
      </c>
      <c r="P7" s="13">
        <f>'C завтраками| Bed and breakfast'!P8*0.9</f>
        <v>6840</v>
      </c>
      <c r="Q7" s="13">
        <f>'C завтраками| Bed and breakfast'!Q8*0.9</f>
        <v>7020</v>
      </c>
      <c r="R7" s="13">
        <f>'C завтраками| Bed and breakfast'!R8*0.9</f>
        <v>6840</v>
      </c>
      <c r="S7" s="13">
        <f>'C завтраками| Bed and breakfast'!S8*0.9</f>
        <v>7380</v>
      </c>
      <c r="T7" s="13">
        <f>'C завтраками| Bed and breakfast'!T8*0.9</f>
        <v>10260</v>
      </c>
      <c r="U7" s="13">
        <f>'C завтраками| Bed and breakfast'!U8*0.9</f>
        <v>9450</v>
      </c>
      <c r="V7" s="13">
        <f>'C завтраками| Bed and breakfast'!V8*0.9</f>
        <v>11070</v>
      </c>
      <c r="W7" s="205">
        <f>'C завтраками| Bed and breakfast'!W8*0.9</f>
        <v>14220</v>
      </c>
      <c r="X7" s="13">
        <f>'C завтраками| Bed and breakfast'!X8*0.9</f>
        <v>22410</v>
      </c>
      <c r="Y7" s="13">
        <f>'C завтраками| Bed and breakfast'!Y8*0.9</f>
        <v>24210</v>
      </c>
      <c r="Z7" s="13">
        <f>'C завтраками| Bed and breakfast'!Z8*0.9</f>
        <v>33210</v>
      </c>
      <c r="AA7" s="13">
        <f>'C завтраками| Bed and breakfast'!AA8*0.9</f>
        <v>33210</v>
      </c>
      <c r="AB7" s="13">
        <f>'C завтраками| Bed and breakfast'!AB8*0.9</f>
        <v>29160</v>
      </c>
      <c r="AC7" s="13">
        <f>'C завтраками| Bed and breakfast'!AC8*0.9</f>
        <v>22410</v>
      </c>
      <c r="AD7" s="13">
        <f>'C завтраками| Bed and breakfast'!AD8*0.9</f>
        <v>19710</v>
      </c>
      <c r="AE7" s="13">
        <f>'C завтраками| Bed and breakfast'!AE8*0.9</f>
        <v>14130</v>
      </c>
      <c r="AF7" s="13">
        <f>'C завтраками| Bed and breakfast'!AF8*0.9</f>
        <v>15030</v>
      </c>
      <c r="AG7" s="13">
        <f>'C завтраками| Bed and breakfast'!AG8*0.9</f>
        <v>14130</v>
      </c>
      <c r="AH7" s="13">
        <f>'C завтраками| Bed and breakfast'!AH8*0.9</f>
        <v>14130</v>
      </c>
      <c r="AI7" s="13">
        <f>'C завтраками| Bed and breakfast'!AI8*0.9</f>
        <v>15930</v>
      </c>
      <c r="AJ7" s="205">
        <f>'C завтраками| Bed and breakfast'!AJ8*0.9</f>
        <v>15930</v>
      </c>
      <c r="AK7" s="13">
        <f>'C завтраками| Bed and breakfast'!AK8*0.9</f>
        <v>17730</v>
      </c>
      <c r="AL7" s="13">
        <f>'C завтраками| Bed and breakfast'!AL8*0.9</f>
        <v>17730</v>
      </c>
      <c r="AM7" s="205">
        <f>'C завтраками| Bed and breakfast'!AM8*0.9</f>
        <v>18630</v>
      </c>
      <c r="AN7" s="13">
        <f>'C завтраками| Bed and breakfast'!AN8*0.9</f>
        <v>18630</v>
      </c>
      <c r="AO7" s="205">
        <f>'C завтраками| Bed and breakfast'!AO8*0.9</f>
        <v>18630</v>
      </c>
      <c r="AP7" s="205">
        <f>'C завтраками| Bed and breakfast'!AP8*0.9</f>
        <v>23310</v>
      </c>
      <c r="AQ7" s="205">
        <f>'C завтраками| Bed and breakfast'!AQ8*0.9</f>
        <v>23310</v>
      </c>
      <c r="AR7" s="13">
        <f>'C завтраками| Bed and breakfast'!AR8*0.9</f>
        <v>23310</v>
      </c>
      <c r="AS7" s="205">
        <f>'C завтраками| Bed and breakfast'!AS8*0.9</f>
        <v>18630</v>
      </c>
      <c r="AT7" s="13">
        <f>'C завтраками| Bed and breakfast'!AT8*0.9</f>
        <v>17730</v>
      </c>
      <c r="AU7" s="13">
        <f>'C завтраками| Bed and breakfast'!AU8*0.9</f>
        <v>14130</v>
      </c>
      <c r="AV7" s="13">
        <f>'C завтраками| Bed and breakfast'!AV8*0.9</f>
        <v>15930</v>
      </c>
      <c r="AW7" s="13">
        <f>'C завтраками| Bed and breakfast'!AW8*0.9</f>
        <v>15030</v>
      </c>
      <c r="AX7" s="13">
        <f>'C завтраками| Bed and breakfast'!AX8*0.9</f>
        <v>10260</v>
      </c>
      <c r="AY7" s="13">
        <f>'C завтраками| Bed and breakfast'!AY8*0.9</f>
        <v>11160</v>
      </c>
      <c r="AZ7" s="13">
        <f>'C завтраками| Bed and breakfast'!AZ8*0.9</f>
        <v>10260</v>
      </c>
      <c r="BA7" s="13">
        <f>'C завтраками| Bed and breakfast'!BA8*0.9</f>
        <v>11160</v>
      </c>
      <c r="BB7" s="13">
        <f>'C завтраками| Bed and breakfast'!BB8*0.9</f>
        <v>9810</v>
      </c>
      <c r="BC7" s="13">
        <f>'C завтраками| Bed and breakfast'!BC8*0.9</f>
        <v>10710</v>
      </c>
      <c r="BD7" s="13">
        <f>'C завтраками| Bed and breakfast'!BD8*0.9</f>
        <v>9810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10440</v>
      </c>
      <c r="C9" s="13">
        <f>'C завтраками| Bed and breakfast'!C10*0.9</f>
        <v>11250</v>
      </c>
      <c r="D9" s="13">
        <f>'C завтраками| Bed and breakfast'!D10*0.9</f>
        <v>14400</v>
      </c>
      <c r="E9" s="13">
        <f>'C завтраками| Bed and breakfast'!E10*0.9</f>
        <v>11250</v>
      </c>
      <c r="F9" s="13">
        <f>'C завтраками| Bed and breakfast'!F10*0.9</f>
        <v>13050</v>
      </c>
      <c r="G9" s="13">
        <f>'C завтраками| Bed and breakfast'!G10*0.9</f>
        <v>14400</v>
      </c>
      <c r="H9" s="13">
        <f>'C завтраками| Bed and breakfast'!H10*0.9</f>
        <v>9630</v>
      </c>
      <c r="I9" s="13">
        <f>'C завтраками| Bed and breakfast'!I10*0.9</f>
        <v>8280</v>
      </c>
      <c r="J9" s="13">
        <f>'C завтраками| Bed and breakfast'!J10*0.9</f>
        <v>7560</v>
      </c>
      <c r="K9" s="13">
        <f>'C завтраками| Bed and breakfast'!K10*0.9</f>
        <v>7020</v>
      </c>
      <c r="L9" s="13">
        <f>'C завтраками| Bed and breakfast'!L10*0.9</f>
        <v>6840</v>
      </c>
      <c r="M9" s="13">
        <f>'C завтраками| Bed and breakfast'!M10*0.9</f>
        <v>7020</v>
      </c>
      <c r="N9" s="13">
        <f>'C завтраками| Bed and breakfast'!N10*0.9</f>
        <v>6840</v>
      </c>
      <c r="O9" s="13">
        <f>'C завтраками| Bed and breakfast'!O10*0.9</f>
        <v>6840</v>
      </c>
      <c r="P9" s="13">
        <f>'C завтраками| Bed and breakfast'!P10*0.9</f>
        <v>7020</v>
      </c>
      <c r="Q9" s="13">
        <f>'C завтраками| Bed and breakfast'!Q10*0.9</f>
        <v>7200</v>
      </c>
      <c r="R9" s="13">
        <f>'C завтраками| Bed and breakfast'!R10*0.9</f>
        <v>7020</v>
      </c>
      <c r="S9" s="13">
        <f>'C завтраками| Bed and breakfast'!S10*0.9</f>
        <v>7560</v>
      </c>
      <c r="T9" s="13">
        <f>'C завтраками| Bed and breakfast'!T10*0.9</f>
        <v>10440</v>
      </c>
      <c r="U9" s="13">
        <f>'C завтраками| Bed and breakfast'!U10*0.9</f>
        <v>9630</v>
      </c>
      <c r="V9" s="13">
        <f>'C завтраками| Bed and breakfast'!V10*0.9</f>
        <v>11250</v>
      </c>
      <c r="W9" s="205">
        <f>'C завтраками| Bed and breakfast'!W10*0.9</f>
        <v>14400</v>
      </c>
      <c r="X9" s="13">
        <f>'C завтраками| Bed and breakfast'!X10*0.9</f>
        <v>22950</v>
      </c>
      <c r="Y9" s="13">
        <f>'C завтраками| Bed and breakfast'!Y10*0.9</f>
        <v>24750</v>
      </c>
      <c r="Z9" s="13">
        <f>'C завтраками| Bed and breakfast'!Z10*0.9</f>
        <v>33750</v>
      </c>
      <c r="AA9" s="13">
        <f>'C завтраками| Bed and breakfast'!AA10*0.9</f>
        <v>33750</v>
      </c>
      <c r="AB9" s="13">
        <f>'C завтраками| Bed and breakfast'!AB10*0.9</f>
        <v>29700</v>
      </c>
      <c r="AC9" s="13">
        <f>'C завтраками| Bed and breakfast'!AC10*0.9</f>
        <v>22950</v>
      </c>
      <c r="AD9" s="13">
        <f>'C завтраками| Bed and breakfast'!AD10*0.9</f>
        <v>20250</v>
      </c>
      <c r="AE9" s="205">
        <f>'C завтраками| Bed and breakfast'!AE10*0.9</f>
        <v>14850</v>
      </c>
      <c r="AF9" s="205">
        <f>'C завтраками| Bed and breakfast'!AF10*0.9</f>
        <v>15750</v>
      </c>
      <c r="AG9" s="205">
        <f>'C завтраками| Bed and breakfast'!AG10*0.9</f>
        <v>14850</v>
      </c>
      <c r="AH9" s="205">
        <f>'C завтраками| Bed and breakfast'!AH10*0.9</f>
        <v>14850</v>
      </c>
      <c r="AI9" s="205">
        <f>'C завтраками| Bed and breakfast'!AI10*0.9</f>
        <v>16650</v>
      </c>
      <c r="AJ9" s="205">
        <f>'C завтраками| Bed and breakfast'!AJ10*0.9</f>
        <v>16650</v>
      </c>
      <c r="AK9" s="205">
        <f>'C завтраками| Bed and breakfast'!AK10*0.9</f>
        <v>18450</v>
      </c>
      <c r="AL9" s="205">
        <f>'C завтраками| Bed and breakfast'!AL10*0.9</f>
        <v>18450</v>
      </c>
      <c r="AM9" s="205">
        <f>'C завтраками| Bed and breakfast'!AM10*0.9</f>
        <v>19350</v>
      </c>
      <c r="AN9" s="205">
        <f>'C завтраками| Bed and breakfast'!AN10*0.9</f>
        <v>19350</v>
      </c>
      <c r="AO9" s="205">
        <f>'C завтраками| Bed and breakfast'!AO10*0.9</f>
        <v>19350</v>
      </c>
      <c r="AP9" s="205">
        <f>'C завтраками| Bed and breakfast'!AP10*0.9</f>
        <v>24030</v>
      </c>
      <c r="AQ9" s="205">
        <f>'C завтраками| Bed and breakfast'!AQ10*0.9</f>
        <v>24030</v>
      </c>
      <c r="AR9" s="205">
        <f>'C завтраками| Bed and breakfast'!AR10*0.9</f>
        <v>24030</v>
      </c>
      <c r="AS9" s="205">
        <f>'C завтраками| Bed and breakfast'!AS10*0.9</f>
        <v>19350</v>
      </c>
      <c r="AT9" s="205">
        <f>'C завтраками| Bed and breakfast'!AT10*0.9</f>
        <v>18450</v>
      </c>
      <c r="AU9" s="205">
        <f>'C завтраками| Bed and breakfast'!AU10*0.9</f>
        <v>14850</v>
      </c>
      <c r="AV9" s="205">
        <f>'C завтраками| Bed and breakfast'!AV10*0.9</f>
        <v>16650</v>
      </c>
      <c r="AW9" s="205">
        <f>'C завтраками| Bed and breakfast'!AW10*0.9</f>
        <v>15750</v>
      </c>
      <c r="AX9" s="13">
        <f>'C завтраками| Bed and breakfast'!AX10*0.9</f>
        <v>10260</v>
      </c>
      <c r="AY9" s="13">
        <f>'C завтраками| Bed and breakfast'!AY10*0.9</f>
        <v>11160</v>
      </c>
      <c r="AZ9" s="13">
        <f>'C завтраками| Bed and breakfast'!AZ10*0.9</f>
        <v>10260</v>
      </c>
      <c r="BA9" s="13">
        <f>'C завтраками| Bed and breakfast'!BA10*0.9</f>
        <v>11160</v>
      </c>
      <c r="BB9" s="13">
        <f>'C завтраками| Bed and breakfast'!BB10*0.9</f>
        <v>9810</v>
      </c>
      <c r="BC9" s="13">
        <f>'C завтраками| Bed and breakfast'!BC10*0.9</f>
        <v>10710</v>
      </c>
      <c r="BD9" s="13">
        <f>'C завтраками| Bed and breakfast'!BD10*0.9</f>
        <v>9810</v>
      </c>
    </row>
    <row r="10" spans="1:56" s="16" customFormat="1" ht="12" customHeight="1" x14ac:dyDescent="0.2">
      <c r="A10" s="43">
        <v>2</v>
      </c>
      <c r="B10" s="13">
        <f>'C завтраками| Bed and breakfast'!B11*0.9</f>
        <v>11610</v>
      </c>
      <c r="C10" s="13">
        <f>'C завтраками| Bed and breakfast'!C11*0.9</f>
        <v>12420</v>
      </c>
      <c r="D10" s="13">
        <f>'C завтраками| Bed and breakfast'!D11*0.9</f>
        <v>15570</v>
      </c>
      <c r="E10" s="13">
        <f>'C завтраками| Bed and breakfast'!E11*0.9</f>
        <v>12420</v>
      </c>
      <c r="F10" s="13">
        <f>'C завтраками| Bed and breakfast'!F11*0.9</f>
        <v>14220</v>
      </c>
      <c r="G10" s="13">
        <f>'C завтраками| Bed and breakfast'!G11*0.9</f>
        <v>15570</v>
      </c>
      <c r="H10" s="13">
        <f>'C завтраками| Bed and breakfast'!H11*0.9</f>
        <v>10800</v>
      </c>
      <c r="I10" s="13">
        <f>'C завтраками| Bed and breakfast'!I11*0.9</f>
        <v>9450</v>
      </c>
      <c r="J10" s="13">
        <f>'C завтраками| Bed and breakfast'!J11*0.9</f>
        <v>8730</v>
      </c>
      <c r="K10" s="13">
        <f>'C завтраками| Bed and breakfast'!K11*0.9</f>
        <v>8190</v>
      </c>
      <c r="L10" s="13">
        <f>'C завтраками| Bed and breakfast'!L11*0.9</f>
        <v>8010</v>
      </c>
      <c r="M10" s="13">
        <f>'C завтраками| Bed and breakfast'!M11*0.9</f>
        <v>8190</v>
      </c>
      <c r="N10" s="13">
        <f>'C завтраками| Bed and breakfast'!N11*0.9</f>
        <v>8010</v>
      </c>
      <c r="O10" s="13">
        <f>'C завтраками| Bed and breakfast'!O11*0.9</f>
        <v>8010</v>
      </c>
      <c r="P10" s="13">
        <f>'C завтраками| Bed and breakfast'!P11*0.9</f>
        <v>8190</v>
      </c>
      <c r="Q10" s="13">
        <f>'C завтраками| Bed and breakfast'!Q11*0.9</f>
        <v>8370</v>
      </c>
      <c r="R10" s="13">
        <f>'C завтраками| Bed and breakfast'!R11*0.9</f>
        <v>8190</v>
      </c>
      <c r="S10" s="13">
        <f>'C завтраками| Bed and breakfast'!S11*0.9</f>
        <v>8730</v>
      </c>
      <c r="T10" s="13">
        <f>'C завтраками| Bed and breakfast'!T11*0.9</f>
        <v>11610</v>
      </c>
      <c r="U10" s="13">
        <f>'C завтраками| Bed and breakfast'!U11*0.9</f>
        <v>10800</v>
      </c>
      <c r="V10" s="13">
        <f>'C завтраками| Bed and breakfast'!V11*0.9</f>
        <v>12420</v>
      </c>
      <c r="W10" s="205">
        <f>'C завтраками| Bed and breakfast'!W11*0.9</f>
        <v>15570</v>
      </c>
      <c r="X10" s="13">
        <f>'C завтраками| Bed and breakfast'!X11*0.9</f>
        <v>24660</v>
      </c>
      <c r="Y10" s="13">
        <f>'C завтраками| Bed and breakfast'!Y11*0.9</f>
        <v>26460</v>
      </c>
      <c r="Z10" s="13">
        <f>'C завтраками| Bed and breakfast'!Z11*0.9</f>
        <v>35460</v>
      </c>
      <c r="AA10" s="13">
        <f>'C завтраками| Bed and breakfast'!AA11*0.9</f>
        <v>35460</v>
      </c>
      <c r="AB10" s="13">
        <f>'C завтраками| Bed and breakfast'!AB11*0.9</f>
        <v>31410</v>
      </c>
      <c r="AC10" s="13">
        <f>'C завтраками| Bed and breakfast'!AC11*0.9</f>
        <v>24660</v>
      </c>
      <c r="AD10" s="13">
        <f>'C завтраками| Bed and breakfast'!AD11*0.9</f>
        <v>21960</v>
      </c>
      <c r="AE10" s="205">
        <f>'C завтраками| Bed and breakfast'!AE11*0.9</f>
        <v>16380</v>
      </c>
      <c r="AF10" s="205">
        <f>'C завтраками| Bed and breakfast'!AF11*0.9</f>
        <v>17280</v>
      </c>
      <c r="AG10" s="205">
        <f>'C завтраками| Bed and breakfast'!AG11*0.9</f>
        <v>16380</v>
      </c>
      <c r="AH10" s="205">
        <f>'C завтраками| Bed and breakfast'!AH11*0.9</f>
        <v>16380</v>
      </c>
      <c r="AI10" s="205">
        <f>'C завтраками| Bed and breakfast'!AI11*0.9</f>
        <v>18180</v>
      </c>
      <c r="AJ10" s="205">
        <f>'C завтраками| Bed and breakfast'!AJ11*0.9</f>
        <v>18180</v>
      </c>
      <c r="AK10" s="205">
        <f>'C завтраками| Bed and breakfast'!AK11*0.9</f>
        <v>19980</v>
      </c>
      <c r="AL10" s="205">
        <f>'C завтраками| Bed and breakfast'!AL11*0.9</f>
        <v>19980</v>
      </c>
      <c r="AM10" s="205">
        <f>'C завтраками| Bed and breakfast'!AM11*0.9</f>
        <v>20880</v>
      </c>
      <c r="AN10" s="205">
        <f>'C завтраками| Bed and breakfast'!AN11*0.9</f>
        <v>20880</v>
      </c>
      <c r="AO10" s="205">
        <f>'C завтраками| Bed and breakfast'!AO11*0.9</f>
        <v>20880</v>
      </c>
      <c r="AP10" s="205">
        <f>'C завтраками| Bed and breakfast'!AP11*0.9</f>
        <v>25560</v>
      </c>
      <c r="AQ10" s="205">
        <f>'C завтраками| Bed and breakfast'!AQ11*0.9</f>
        <v>25560</v>
      </c>
      <c r="AR10" s="205">
        <f>'C завтраками| Bed and breakfast'!AR11*0.9</f>
        <v>25560</v>
      </c>
      <c r="AS10" s="205">
        <f>'C завтраками| Bed and breakfast'!AS11*0.9</f>
        <v>20880</v>
      </c>
      <c r="AT10" s="205">
        <f>'C завтраками| Bed and breakfast'!AT11*0.9</f>
        <v>19980</v>
      </c>
      <c r="AU10" s="205">
        <f>'C завтраками| Bed and breakfast'!AU11*0.9</f>
        <v>16380</v>
      </c>
      <c r="AV10" s="205">
        <f>'C завтраками| Bed and breakfast'!AV11*0.9</f>
        <v>18180</v>
      </c>
      <c r="AW10" s="205">
        <f>'C завтраками| Bed and breakfast'!AW11*0.9</f>
        <v>17280</v>
      </c>
      <c r="AX10" s="13">
        <f>'C завтраками| Bed and breakfast'!AX11*0.9</f>
        <v>11790</v>
      </c>
      <c r="AY10" s="13">
        <f>'C завтраками| Bed and breakfast'!AY11*0.9</f>
        <v>12690</v>
      </c>
      <c r="AZ10" s="13">
        <f>'C завтраками| Bed and breakfast'!AZ11*0.9</f>
        <v>11790</v>
      </c>
      <c r="BA10" s="13">
        <f>'C завтраками| Bed and breakfast'!BA11*0.9</f>
        <v>12690</v>
      </c>
      <c r="BB10" s="13">
        <f>'C завтраками| Bed and breakfast'!BB11*0.9</f>
        <v>11340</v>
      </c>
      <c r="BC10" s="13">
        <f>'C завтраками| Bed and breakfast'!BC11*0.9</f>
        <v>12240</v>
      </c>
      <c r="BD10" s="13">
        <f>'C завтраками| Bed and breakfast'!BD11*0.9</f>
        <v>11340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14940</v>
      </c>
      <c r="C12" s="13">
        <f>'C завтраками| Bed and breakfast'!C13*0.9</f>
        <v>15750</v>
      </c>
      <c r="D12" s="13">
        <f>'C завтраками| Bed and breakfast'!D13*0.9</f>
        <v>18900</v>
      </c>
      <c r="E12" s="13">
        <f>'C завтраками| Bed and breakfast'!E13*0.9</f>
        <v>15750</v>
      </c>
      <c r="F12" s="13">
        <f>'C завтраками| Bed and breakfast'!F13*0.9</f>
        <v>17550</v>
      </c>
      <c r="G12" s="13">
        <f>'C завтраками| Bed and breakfast'!G13*0.9</f>
        <v>18900</v>
      </c>
      <c r="H12" s="13">
        <f>'C завтраками| Bed and breakfast'!H13*0.9</f>
        <v>14130</v>
      </c>
      <c r="I12" s="13">
        <f>'C завтраками| Bed and breakfast'!I13*0.9</f>
        <v>12780</v>
      </c>
      <c r="J12" s="13">
        <f>'C завтраками| Bed and breakfast'!J13*0.9</f>
        <v>12060</v>
      </c>
      <c r="K12" s="13">
        <f>'C завтраками| Bed and breakfast'!K13*0.9</f>
        <v>11520</v>
      </c>
      <c r="L12" s="13">
        <f>'C завтраками| Bed and breakfast'!L13*0.9</f>
        <v>11340</v>
      </c>
      <c r="M12" s="13">
        <f>'C завтраками| Bed and breakfast'!M13*0.9</f>
        <v>11520</v>
      </c>
      <c r="N12" s="13">
        <f>'C завтраками| Bed and breakfast'!N13*0.9</f>
        <v>11340</v>
      </c>
      <c r="O12" s="13">
        <f>'C завтраками| Bed and breakfast'!O13*0.9</f>
        <v>11340</v>
      </c>
      <c r="P12" s="13">
        <f>'C завтраками| Bed and breakfast'!P13*0.9</f>
        <v>11520</v>
      </c>
      <c r="Q12" s="13">
        <f>'C завтраками| Bed and breakfast'!Q13*0.9</f>
        <v>11700</v>
      </c>
      <c r="R12" s="13">
        <f>'C завтраками| Bed and breakfast'!R13*0.9</f>
        <v>11520</v>
      </c>
      <c r="S12" s="13">
        <f>'C завтраками| Bed and breakfast'!S13*0.9</f>
        <v>12060</v>
      </c>
      <c r="T12" s="13">
        <f>'C завтраками| Bed and breakfast'!T13*0.9</f>
        <v>14940</v>
      </c>
      <c r="U12" s="13">
        <f>'C завтраками| Bed and breakfast'!U13*0.9</f>
        <v>14130</v>
      </c>
      <c r="V12" s="13">
        <f>'C завтраками| Bed and breakfast'!V13*0.9</f>
        <v>15750</v>
      </c>
      <c r="W12" s="205">
        <f>'C завтраками| Bed and breakfast'!W13*0.9</f>
        <v>18900</v>
      </c>
      <c r="X12" s="13">
        <f>'C завтраками| Bed and breakfast'!X13*0.9</f>
        <v>29700</v>
      </c>
      <c r="Y12" s="13">
        <f>'C завтраками| Bed and breakfast'!Y13*0.9</f>
        <v>31500</v>
      </c>
      <c r="Z12" s="13">
        <f>'C завтраками| Bed and breakfast'!Z13*0.9</f>
        <v>40500</v>
      </c>
      <c r="AA12" s="13">
        <f>'C завтраками| Bed and breakfast'!AA13*0.9</f>
        <v>40500</v>
      </c>
      <c r="AB12" s="13">
        <f>'C завтраками| Bed and breakfast'!AB13*0.9</f>
        <v>36450</v>
      </c>
      <c r="AC12" s="13">
        <f>'C завтраками| Bed and breakfast'!AC13*0.9</f>
        <v>29700</v>
      </c>
      <c r="AD12" s="13">
        <f>'C завтраками| Bed and breakfast'!AD13*0.9</f>
        <v>27000</v>
      </c>
      <c r="AE12" s="205">
        <f>'C завтраками| Bed and breakfast'!AE13*0.9</f>
        <v>21600</v>
      </c>
      <c r="AF12" s="205">
        <f>'C завтраками| Bed and breakfast'!AF13*0.9</f>
        <v>22500</v>
      </c>
      <c r="AG12" s="205">
        <f>'C завтраками| Bed and breakfast'!AG13*0.9</f>
        <v>21600</v>
      </c>
      <c r="AH12" s="205">
        <f>'C завтраками| Bed and breakfast'!AH13*0.9</f>
        <v>21600</v>
      </c>
      <c r="AI12" s="205">
        <f>'C завтраками| Bed and breakfast'!AI13*0.9</f>
        <v>23400</v>
      </c>
      <c r="AJ12" s="205">
        <f>'C завтраками| Bed and breakfast'!AJ13*0.9</f>
        <v>23400</v>
      </c>
      <c r="AK12" s="205">
        <f>'C завтраками| Bed and breakfast'!AK13*0.9</f>
        <v>25200</v>
      </c>
      <c r="AL12" s="205">
        <f>'C завтраками| Bed and breakfast'!AL13*0.9</f>
        <v>25200</v>
      </c>
      <c r="AM12" s="205">
        <f>'C завтраками| Bed and breakfast'!AM13*0.9</f>
        <v>26100</v>
      </c>
      <c r="AN12" s="205">
        <f>'C завтраками| Bed and breakfast'!AN13*0.9</f>
        <v>26100</v>
      </c>
      <c r="AO12" s="205">
        <f>'C завтраками| Bed and breakfast'!AO13*0.9</f>
        <v>26100</v>
      </c>
      <c r="AP12" s="205">
        <f>'C завтраками| Bed and breakfast'!AP13*0.9</f>
        <v>30780</v>
      </c>
      <c r="AQ12" s="205">
        <f>'C завтраками| Bed and breakfast'!AQ13*0.9</f>
        <v>30780</v>
      </c>
      <c r="AR12" s="205">
        <f>'C завтраками| Bed and breakfast'!AR13*0.9</f>
        <v>30780</v>
      </c>
      <c r="AS12" s="205">
        <f>'C завтраками| Bed and breakfast'!AS13*0.9</f>
        <v>26100</v>
      </c>
      <c r="AT12" s="205">
        <f>'C завтраками| Bed and breakfast'!AT13*0.9</f>
        <v>25200</v>
      </c>
      <c r="AU12" s="205">
        <f>'C завтраками| Bed and breakfast'!AU13*0.9</f>
        <v>21600</v>
      </c>
      <c r="AV12" s="205">
        <f>'C завтраками| Bed and breakfast'!AV13*0.9</f>
        <v>23400</v>
      </c>
      <c r="AW12" s="205">
        <f>'C завтраками| Bed and breakfast'!AW13*0.9</f>
        <v>22500</v>
      </c>
      <c r="AX12" s="13">
        <f>'C завтраками| Bed and breakfast'!AX13*0.9</f>
        <v>13680</v>
      </c>
      <c r="AY12" s="13">
        <f>'C завтраками| Bed and breakfast'!AY13*0.9</f>
        <v>14580</v>
      </c>
      <c r="AZ12" s="13">
        <f>'C завтраками| Bed and breakfast'!AZ13*0.9</f>
        <v>13680</v>
      </c>
      <c r="BA12" s="13">
        <f>'C завтраками| Bed and breakfast'!BA13*0.9</f>
        <v>14580</v>
      </c>
      <c r="BB12" s="13">
        <f>'C завтраками| Bed and breakfast'!BB13*0.9</f>
        <v>13230</v>
      </c>
      <c r="BC12" s="13">
        <f>'C завтраками| Bed and breakfast'!BC13*0.9</f>
        <v>14130</v>
      </c>
      <c r="BD12" s="13">
        <f>'C завтраками| Bed and breakfast'!BD13*0.9</f>
        <v>13230</v>
      </c>
    </row>
    <row r="13" spans="1:56" s="16" customFormat="1" ht="12" customHeight="1" x14ac:dyDescent="0.2">
      <c r="A13" s="4">
        <v>2</v>
      </c>
      <c r="B13" s="13">
        <f>'C завтраками| Bed and breakfast'!B14*0.9</f>
        <v>16110</v>
      </c>
      <c r="C13" s="13">
        <f>'C завтраками| Bed and breakfast'!C14*0.9</f>
        <v>16920</v>
      </c>
      <c r="D13" s="13">
        <f>'C завтраками| Bed and breakfast'!D14*0.9</f>
        <v>20070</v>
      </c>
      <c r="E13" s="13">
        <f>'C завтраками| Bed and breakfast'!E14*0.9</f>
        <v>16920</v>
      </c>
      <c r="F13" s="13">
        <f>'C завтраками| Bed and breakfast'!F14*0.9</f>
        <v>18720</v>
      </c>
      <c r="G13" s="13">
        <f>'C завтраками| Bed and breakfast'!G14*0.9</f>
        <v>20070</v>
      </c>
      <c r="H13" s="13">
        <f>'C завтраками| Bed and breakfast'!H14*0.9</f>
        <v>15300</v>
      </c>
      <c r="I13" s="13">
        <f>'C завтраками| Bed and breakfast'!I14*0.9</f>
        <v>13950</v>
      </c>
      <c r="J13" s="13">
        <f>'C завтраками| Bed and breakfast'!J14*0.9</f>
        <v>13230</v>
      </c>
      <c r="K13" s="13">
        <f>'C завтраками| Bed and breakfast'!K14*0.9</f>
        <v>12690</v>
      </c>
      <c r="L13" s="13">
        <f>'C завтраками| Bed and breakfast'!L14*0.9</f>
        <v>12510</v>
      </c>
      <c r="M13" s="13">
        <f>'C завтраками| Bed and breakfast'!M14*0.9</f>
        <v>12690</v>
      </c>
      <c r="N13" s="13">
        <f>'C завтраками| Bed and breakfast'!N14*0.9</f>
        <v>12510</v>
      </c>
      <c r="O13" s="13">
        <f>'C завтраками| Bed and breakfast'!O14*0.9</f>
        <v>12510</v>
      </c>
      <c r="P13" s="13">
        <f>'C завтраками| Bed and breakfast'!P14*0.9</f>
        <v>12690</v>
      </c>
      <c r="Q13" s="13">
        <f>'C завтраками| Bed and breakfast'!Q14*0.9</f>
        <v>12870</v>
      </c>
      <c r="R13" s="13">
        <f>'C завтраками| Bed and breakfast'!R14*0.9</f>
        <v>12690</v>
      </c>
      <c r="S13" s="13">
        <f>'C завтраками| Bed and breakfast'!S14*0.9</f>
        <v>13230</v>
      </c>
      <c r="T13" s="13">
        <f>'C завтраками| Bed and breakfast'!T14*0.9</f>
        <v>16110</v>
      </c>
      <c r="U13" s="13">
        <f>'C завтраками| Bed and breakfast'!U14*0.9</f>
        <v>15300</v>
      </c>
      <c r="V13" s="13">
        <f>'C завтраками| Bed and breakfast'!V14*0.9</f>
        <v>16920</v>
      </c>
      <c r="W13" s="205">
        <f>'C завтраками| Bed and breakfast'!W14*0.9</f>
        <v>20070</v>
      </c>
      <c r="X13" s="13">
        <f>'C завтраками| Bed and breakfast'!X14*0.9</f>
        <v>31410</v>
      </c>
      <c r="Y13" s="13">
        <f>'C завтраками| Bed and breakfast'!Y14*0.9</f>
        <v>33210</v>
      </c>
      <c r="Z13" s="13">
        <f>'C завтраками| Bed and breakfast'!Z14*0.9</f>
        <v>42210</v>
      </c>
      <c r="AA13" s="13">
        <f>'C завтраками| Bed and breakfast'!AA14*0.9</f>
        <v>42210</v>
      </c>
      <c r="AB13" s="13">
        <f>'C завтраками| Bed and breakfast'!AB14*0.9</f>
        <v>38160</v>
      </c>
      <c r="AC13" s="13">
        <f>'C завтраками| Bed and breakfast'!AC14*0.9</f>
        <v>31410</v>
      </c>
      <c r="AD13" s="13">
        <f>'C завтраками| Bed and breakfast'!AD14*0.9</f>
        <v>28710</v>
      </c>
      <c r="AE13" s="205">
        <f>'C завтраками| Bed and breakfast'!AE14*0.9</f>
        <v>23130</v>
      </c>
      <c r="AF13" s="205">
        <f>'C завтраками| Bed and breakfast'!AF14*0.9</f>
        <v>24030</v>
      </c>
      <c r="AG13" s="205">
        <f>'C завтраками| Bed and breakfast'!AG14*0.9</f>
        <v>23130</v>
      </c>
      <c r="AH13" s="205">
        <f>'C завтраками| Bed and breakfast'!AH14*0.9</f>
        <v>23130</v>
      </c>
      <c r="AI13" s="205">
        <f>'C завтраками| Bed and breakfast'!AI14*0.9</f>
        <v>24930</v>
      </c>
      <c r="AJ13" s="205">
        <f>'C завтраками| Bed and breakfast'!AJ14*0.9</f>
        <v>24930</v>
      </c>
      <c r="AK13" s="205">
        <f>'C завтраками| Bed and breakfast'!AK14*0.9</f>
        <v>26730</v>
      </c>
      <c r="AL13" s="205">
        <f>'C завтраками| Bed and breakfast'!AL14*0.9</f>
        <v>26730</v>
      </c>
      <c r="AM13" s="205">
        <f>'C завтраками| Bed and breakfast'!AM14*0.9</f>
        <v>27630</v>
      </c>
      <c r="AN13" s="205">
        <f>'C завтраками| Bed and breakfast'!AN14*0.9</f>
        <v>27630</v>
      </c>
      <c r="AO13" s="205">
        <f>'C завтраками| Bed and breakfast'!AO14*0.9</f>
        <v>27630</v>
      </c>
      <c r="AP13" s="205">
        <f>'C завтраками| Bed and breakfast'!AP14*0.9</f>
        <v>32310</v>
      </c>
      <c r="AQ13" s="205">
        <f>'C завтраками| Bed and breakfast'!AQ14*0.9</f>
        <v>32310</v>
      </c>
      <c r="AR13" s="205">
        <f>'C завтраками| Bed and breakfast'!AR14*0.9</f>
        <v>32310</v>
      </c>
      <c r="AS13" s="205">
        <f>'C завтраками| Bed and breakfast'!AS14*0.9</f>
        <v>27630</v>
      </c>
      <c r="AT13" s="205">
        <f>'C завтраками| Bed and breakfast'!AT14*0.9</f>
        <v>26730</v>
      </c>
      <c r="AU13" s="205">
        <f>'C завтраками| Bed and breakfast'!AU14*0.9</f>
        <v>23130</v>
      </c>
      <c r="AV13" s="205">
        <f>'C завтраками| Bed and breakfast'!AV14*0.9</f>
        <v>24930</v>
      </c>
      <c r="AW13" s="205">
        <f>'C завтраками| Bed and breakfast'!AW14*0.9</f>
        <v>24030</v>
      </c>
      <c r="AX13" s="13">
        <f>'C завтраками| Bed and breakfast'!AX14*0.9</f>
        <v>15210</v>
      </c>
      <c r="AY13" s="13">
        <f>'C завтраками| Bed and breakfast'!AY14*0.9</f>
        <v>16110</v>
      </c>
      <c r="AZ13" s="13">
        <f>'C завтраками| Bed and breakfast'!AZ14*0.9</f>
        <v>15210</v>
      </c>
      <c r="BA13" s="13">
        <f>'C завтраками| Bed and breakfast'!BA14*0.9</f>
        <v>16110</v>
      </c>
      <c r="BB13" s="13">
        <f>'C завтраками| Bed and breakfast'!BB14*0.9</f>
        <v>14760</v>
      </c>
      <c r="BC13" s="13">
        <f>'C завтраками| Bed and breakfast'!BC14*0.9</f>
        <v>15660</v>
      </c>
      <c r="BD13" s="13">
        <f>'C завтраками| Bed and breakfast'!BD14*0.9</f>
        <v>14760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16740</v>
      </c>
      <c r="C15" s="13">
        <f>'C завтраками| Bed and breakfast'!C16*0.9</f>
        <v>17550</v>
      </c>
      <c r="D15" s="13">
        <f>'C завтраками| Bed and breakfast'!D16*0.9</f>
        <v>20700</v>
      </c>
      <c r="E15" s="13">
        <f>'C завтраками| Bed and breakfast'!E16*0.9</f>
        <v>17550</v>
      </c>
      <c r="F15" s="13">
        <f>'C завтраками| Bed and breakfast'!F16*0.9</f>
        <v>19350</v>
      </c>
      <c r="G15" s="13">
        <f>'C завтраками| Bed and breakfast'!G16*0.9</f>
        <v>20700</v>
      </c>
      <c r="H15" s="13">
        <f>'C завтраками| Bed and breakfast'!H16*0.9</f>
        <v>15930</v>
      </c>
      <c r="I15" s="13">
        <f>'C завтраками| Bed and breakfast'!I16*0.9</f>
        <v>14580</v>
      </c>
      <c r="J15" s="13">
        <f>'C завтраками| Bed and breakfast'!J16*0.9</f>
        <v>13860</v>
      </c>
      <c r="K15" s="13">
        <f>'C завтраками| Bed and breakfast'!K16*0.9</f>
        <v>13320</v>
      </c>
      <c r="L15" s="13">
        <f>'C завтраками| Bed and breakfast'!L16*0.9</f>
        <v>13140</v>
      </c>
      <c r="M15" s="13">
        <f>'C завтраками| Bed and breakfast'!M16*0.9</f>
        <v>13320</v>
      </c>
      <c r="N15" s="13">
        <f>'C завтраками| Bed and breakfast'!N16*0.9</f>
        <v>13140</v>
      </c>
      <c r="O15" s="13">
        <f>'C завтраками| Bed and breakfast'!O16*0.9</f>
        <v>13140</v>
      </c>
      <c r="P15" s="13">
        <f>'C завтраками| Bed and breakfast'!P16*0.9</f>
        <v>13320</v>
      </c>
      <c r="Q15" s="13">
        <f>'C завтраками| Bed and breakfast'!Q16*0.9</f>
        <v>13500</v>
      </c>
      <c r="R15" s="13">
        <f>'C завтраками| Bed and breakfast'!R16*0.9</f>
        <v>13320</v>
      </c>
      <c r="S15" s="13">
        <f>'C завтраками| Bed and breakfast'!S16*0.9</f>
        <v>13860</v>
      </c>
      <c r="T15" s="13">
        <f>'C завтраками| Bed and breakfast'!T16*0.9</f>
        <v>16740</v>
      </c>
      <c r="U15" s="13">
        <f>'C завтраками| Bed and breakfast'!U16*0.9</f>
        <v>15930</v>
      </c>
      <c r="V15" s="13">
        <f>'C завтраками| Bed and breakfast'!V16*0.9</f>
        <v>17550</v>
      </c>
      <c r="W15" s="205">
        <f>'C завтраками| Bed and breakfast'!W16*0.9</f>
        <v>20700</v>
      </c>
      <c r="X15" s="13">
        <f>'C завтраками| Bed and breakfast'!X16*0.9</f>
        <v>34200</v>
      </c>
      <c r="Y15" s="13">
        <f>'C завтраками| Bed and breakfast'!Y16*0.9</f>
        <v>36000</v>
      </c>
      <c r="Z15" s="13">
        <f>'C завтраками| Bed and breakfast'!Z16*0.9</f>
        <v>45000</v>
      </c>
      <c r="AA15" s="13">
        <f>'C завтраками| Bed and breakfast'!AA16*0.9</f>
        <v>45000</v>
      </c>
      <c r="AB15" s="13">
        <f>'C завтраками| Bed and breakfast'!AB16*0.9</f>
        <v>40950</v>
      </c>
      <c r="AC15" s="13">
        <f>'C завтраками| Bed and breakfast'!AC16*0.9</f>
        <v>34200</v>
      </c>
      <c r="AD15" s="13">
        <f>'C завтраками| Bed and breakfast'!AD16*0.9</f>
        <v>31500</v>
      </c>
      <c r="AE15" s="205">
        <f>'C завтраками| Bed and breakfast'!AE16*0.9</f>
        <v>26100</v>
      </c>
      <c r="AF15" s="205">
        <f>'C завтраками| Bed and breakfast'!AF16*0.9</f>
        <v>27000</v>
      </c>
      <c r="AG15" s="205">
        <f>'C завтраками| Bed and breakfast'!AG16*0.9</f>
        <v>26100</v>
      </c>
      <c r="AH15" s="205">
        <f>'C завтраками| Bed and breakfast'!AH16*0.9</f>
        <v>26100</v>
      </c>
      <c r="AI15" s="205">
        <f>'C завтраками| Bed and breakfast'!AI16*0.9</f>
        <v>27900</v>
      </c>
      <c r="AJ15" s="205">
        <f>'C завтраками| Bed and breakfast'!AJ16*0.9</f>
        <v>27900</v>
      </c>
      <c r="AK15" s="205">
        <f>'C завтраками| Bed and breakfast'!AK16*0.9</f>
        <v>29700</v>
      </c>
      <c r="AL15" s="205">
        <f>'C завтраками| Bed and breakfast'!AL16*0.9</f>
        <v>29700</v>
      </c>
      <c r="AM15" s="205">
        <f>'C завтраками| Bed and breakfast'!AM16*0.9</f>
        <v>30600</v>
      </c>
      <c r="AN15" s="205">
        <f>'C завтраками| Bed and breakfast'!AN16*0.9</f>
        <v>30600</v>
      </c>
      <c r="AO15" s="205">
        <f>'C завтраками| Bed and breakfast'!AO16*0.9</f>
        <v>30600</v>
      </c>
      <c r="AP15" s="205">
        <f>'C завтраками| Bed and breakfast'!AP16*0.9</f>
        <v>35280</v>
      </c>
      <c r="AQ15" s="205">
        <f>'C завтраками| Bed and breakfast'!AQ16*0.9</f>
        <v>35280</v>
      </c>
      <c r="AR15" s="205">
        <f>'C завтраками| Bed and breakfast'!AR16*0.9</f>
        <v>35280</v>
      </c>
      <c r="AS15" s="205">
        <f>'C завтраками| Bed and breakfast'!AS16*0.9</f>
        <v>30600</v>
      </c>
      <c r="AT15" s="205">
        <f>'C завтраками| Bed and breakfast'!AT16*0.9</f>
        <v>29700</v>
      </c>
      <c r="AU15" s="205">
        <f>'C завтраками| Bed and breakfast'!AU16*0.9</f>
        <v>26100</v>
      </c>
      <c r="AV15" s="205">
        <f>'C завтраками| Bed and breakfast'!AV16*0.9</f>
        <v>27900</v>
      </c>
      <c r="AW15" s="205">
        <f>'C завтраками| Bed and breakfast'!AW16*0.9</f>
        <v>27000</v>
      </c>
      <c r="AX15" s="13">
        <f>'C завтраками| Bed and breakfast'!AX16*0.9</f>
        <v>16380</v>
      </c>
      <c r="AY15" s="13">
        <f>'C завтраками| Bed and breakfast'!AY16*0.9</f>
        <v>17280</v>
      </c>
      <c r="AZ15" s="13">
        <f>'C завтраками| Bed and breakfast'!AZ16*0.9</f>
        <v>16380</v>
      </c>
      <c r="BA15" s="13">
        <f>'C завтраками| Bed and breakfast'!BA16*0.9</f>
        <v>17280</v>
      </c>
      <c r="BB15" s="13">
        <f>'C завтраками| Bed and breakfast'!BB16*0.9</f>
        <v>15930</v>
      </c>
      <c r="BC15" s="13">
        <f>'C завтраками| Bed and breakfast'!BC16*0.9</f>
        <v>16830</v>
      </c>
      <c r="BD15" s="13">
        <f>'C завтраками| Bed and breakfast'!BD16*0.9</f>
        <v>15930</v>
      </c>
    </row>
    <row r="16" spans="1:56" s="16" customFormat="1" ht="12" customHeight="1" x14ac:dyDescent="0.2">
      <c r="A16" s="278">
        <v>2</v>
      </c>
      <c r="B16" s="13">
        <f>'C завтраками| Bed and breakfast'!B17*0.9</f>
        <v>17910</v>
      </c>
      <c r="C16" s="13">
        <f>'C завтраками| Bed and breakfast'!C17*0.9</f>
        <v>18720</v>
      </c>
      <c r="D16" s="13">
        <f>'C завтраками| Bed and breakfast'!D17*0.9</f>
        <v>21870</v>
      </c>
      <c r="E16" s="13">
        <f>'C завтраками| Bed and breakfast'!E17*0.9</f>
        <v>18720</v>
      </c>
      <c r="F16" s="13">
        <f>'C завтраками| Bed and breakfast'!F17*0.9</f>
        <v>20520</v>
      </c>
      <c r="G16" s="13">
        <f>'C завтраками| Bed and breakfast'!G17*0.9</f>
        <v>21870</v>
      </c>
      <c r="H16" s="13">
        <f>'C завтраками| Bed and breakfast'!H17*0.9</f>
        <v>17100</v>
      </c>
      <c r="I16" s="13">
        <f>'C завтраками| Bed and breakfast'!I17*0.9</f>
        <v>15750</v>
      </c>
      <c r="J16" s="13">
        <f>'C завтраками| Bed and breakfast'!J17*0.9</f>
        <v>15030</v>
      </c>
      <c r="K16" s="13">
        <f>'C завтраками| Bed and breakfast'!K17*0.9</f>
        <v>14490</v>
      </c>
      <c r="L16" s="13">
        <f>'C завтраками| Bed and breakfast'!L17*0.9</f>
        <v>14310</v>
      </c>
      <c r="M16" s="13">
        <f>'C завтраками| Bed and breakfast'!M17*0.9</f>
        <v>14490</v>
      </c>
      <c r="N16" s="13">
        <f>'C завтраками| Bed and breakfast'!N17*0.9</f>
        <v>14310</v>
      </c>
      <c r="O16" s="13">
        <f>'C завтраками| Bed and breakfast'!O17*0.9</f>
        <v>14310</v>
      </c>
      <c r="P16" s="13">
        <f>'C завтраками| Bed and breakfast'!P17*0.9</f>
        <v>14490</v>
      </c>
      <c r="Q16" s="13">
        <f>'C завтраками| Bed and breakfast'!Q17*0.9</f>
        <v>14670</v>
      </c>
      <c r="R16" s="13">
        <f>'C завтраками| Bed and breakfast'!R17*0.9</f>
        <v>14490</v>
      </c>
      <c r="S16" s="13">
        <f>'C завтраками| Bed and breakfast'!S17*0.9</f>
        <v>15030</v>
      </c>
      <c r="T16" s="13">
        <f>'C завтраками| Bed and breakfast'!T17*0.9</f>
        <v>17910</v>
      </c>
      <c r="U16" s="13">
        <f>'C завтраками| Bed and breakfast'!U17*0.9</f>
        <v>17100</v>
      </c>
      <c r="V16" s="13">
        <f>'C завтраками| Bed and breakfast'!V17*0.9</f>
        <v>18720</v>
      </c>
      <c r="W16" s="205">
        <f>'C завтраками| Bed and breakfast'!W17*0.9</f>
        <v>21870</v>
      </c>
      <c r="X16" s="13">
        <f>'C завтраками| Bed and breakfast'!X17*0.9</f>
        <v>35910</v>
      </c>
      <c r="Y16" s="13">
        <f>'C завтраками| Bed and breakfast'!Y17*0.9</f>
        <v>37710</v>
      </c>
      <c r="Z16" s="13">
        <f>'C завтраками| Bed and breakfast'!Z17*0.9</f>
        <v>46710</v>
      </c>
      <c r="AA16" s="13">
        <f>'C завтраками| Bed and breakfast'!AA17*0.9</f>
        <v>46710</v>
      </c>
      <c r="AB16" s="13">
        <f>'C завтраками| Bed and breakfast'!AB17*0.9</f>
        <v>42660</v>
      </c>
      <c r="AC16" s="13">
        <f>'C завтраками| Bed and breakfast'!AC17*0.9</f>
        <v>35910</v>
      </c>
      <c r="AD16" s="13">
        <f>'C завтраками| Bed and breakfast'!AD17*0.9</f>
        <v>33210</v>
      </c>
      <c r="AE16" s="205">
        <f>'C завтраками| Bed and breakfast'!AE17*0.9</f>
        <v>27630</v>
      </c>
      <c r="AF16" s="205">
        <f>'C завтраками| Bed and breakfast'!AF17*0.9</f>
        <v>28530</v>
      </c>
      <c r="AG16" s="205">
        <f>'C завтраками| Bed and breakfast'!AG17*0.9</f>
        <v>27630</v>
      </c>
      <c r="AH16" s="205">
        <f>'C завтраками| Bed and breakfast'!AH17*0.9</f>
        <v>27630</v>
      </c>
      <c r="AI16" s="205">
        <f>'C завтраками| Bed and breakfast'!AI17*0.9</f>
        <v>29430</v>
      </c>
      <c r="AJ16" s="205">
        <f>'C завтраками| Bed and breakfast'!AJ17*0.9</f>
        <v>29430</v>
      </c>
      <c r="AK16" s="205">
        <f>'C завтраками| Bed and breakfast'!AK17*0.9</f>
        <v>31230</v>
      </c>
      <c r="AL16" s="205">
        <f>'C завтраками| Bed and breakfast'!AL17*0.9</f>
        <v>31230</v>
      </c>
      <c r="AM16" s="205">
        <f>'C завтраками| Bed and breakfast'!AM17*0.9</f>
        <v>32130</v>
      </c>
      <c r="AN16" s="205">
        <f>'C завтраками| Bed and breakfast'!AN17*0.9</f>
        <v>32130</v>
      </c>
      <c r="AO16" s="205">
        <f>'C завтраками| Bed and breakfast'!AO17*0.9</f>
        <v>32130</v>
      </c>
      <c r="AP16" s="205">
        <f>'C завтраками| Bed and breakfast'!AP17*0.9</f>
        <v>36810</v>
      </c>
      <c r="AQ16" s="205">
        <f>'C завтраками| Bed and breakfast'!AQ17*0.9</f>
        <v>36810</v>
      </c>
      <c r="AR16" s="205">
        <f>'C завтраками| Bed and breakfast'!AR17*0.9</f>
        <v>36810</v>
      </c>
      <c r="AS16" s="205">
        <f>'C завтраками| Bed and breakfast'!AS17*0.9</f>
        <v>32130</v>
      </c>
      <c r="AT16" s="205">
        <f>'C завтраками| Bed and breakfast'!AT17*0.9</f>
        <v>31230</v>
      </c>
      <c r="AU16" s="205">
        <f>'C завтраками| Bed and breakfast'!AU17*0.9</f>
        <v>27630</v>
      </c>
      <c r="AV16" s="205">
        <f>'C завтраками| Bed and breakfast'!AV17*0.9</f>
        <v>29430</v>
      </c>
      <c r="AW16" s="205">
        <f>'C завтраками| Bed and breakfast'!AW17*0.9</f>
        <v>28530</v>
      </c>
      <c r="AX16" s="13">
        <f>'C завтраками| Bed and breakfast'!AX17*0.9</f>
        <v>17910</v>
      </c>
      <c r="AY16" s="13">
        <f>'C завтраками| Bed and breakfast'!AY17*0.9</f>
        <v>18810</v>
      </c>
      <c r="AZ16" s="13">
        <f>'C завтраками| Bed and breakfast'!AZ17*0.9</f>
        <v>17910</v>
      </c>
      <c r="BA16" s="13">
        <f>'C завтраками| Bed and breakfast'!BA17*0.9</f>
        <v>18810</v>
      </c>
      <c r="BB16" s="13">
        <f>'C завтраками| Bed and breakfast'!BB17*0.9</f>
        <v>17460</v>
      </c>
      <c r="BC16" s="13">
        <f>'C завтраками| Bed and breakfast'!BC17*0.9</f>
        <v>18360</v>
      </c>
      <c r="BD16" s="13">
        <f>'C завтраками| Bed and breakfast'!BD17*0.9</f>
        <v>17460</v>
      </c>
    </row>
    <row r="17" spans="1:56"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22590</v>
      </c>
      <c r="C18" s="13">
        <f>'C завтраками| Bed and breakfast'!C19*0.9</f>
        <v>23400</v>
      </c>
      <c r="D18" s="13">
        <f>'C завтраками| Bed and breakfast'!D19*0.9</f>
        <v>26550</v>
      </c>
      <c r="E18" s="13">
        <f>'C завтраками| Bed and breakfast'!E19*0.9</f>
        <v>23400</v>
      </c>
      <c r="F18" s="13">
        <f>'C завтраками| Bed and breakfast'!F19*0.9</f>
        <v>25200</v>
      </c>
      <c r="G18" s="13">
        <f>'C завтраками| Bed and breakfast'!G19*0.9</f>
        <v>26550</v>
      </c>
      <c r="H18" s="13">
        <f>'C завтраками| Bed and breakfast'!H19*0.9</f>
        <v>21780</v>
      </c>
      <c r="I18" s="13">
        <f>'C завтраками| Bed and breakfast'!I19*0.9</f>
        <v>20430</v>
      </c>
      <c r="J18" s="13">
        <f>'C завтраками| Bed and breakfast'!J19*0.9</f>
        <v>19710</v>
      </c>
      <c r="K18" s="13">
        <f>'C завтраками| Bed and breakfast'!K19*0.9</f>
        <v>19170</v>
      </c>
      <c r="L18" s="13">
        <f>'C завтраками| Bed and breakfast'!L19*0.9</f>
        <v>18990</v>
      </c>
      <c r="M18" s="13">
        <f>'C завтраками| Bed and breakfast'!M19*0.9</f>
        <v>19170</v>
      </c>
      <c r="N18" s="13">
        <f>'C завтраками| Bed and breakfast'!N19*0.9</f>
        <v>18990</v>
      </c>
      <c r="O18" s="13">
        <f>'C завтраками| Bed and breakfast'!O19*0.9</f>
        <v>18990</v>
      </c>
      <c r="P18" s="13">
        <f>'C завтраками| Bed and breakfast'!P19*0.9</f>
        <v>19170</v>
      </c>
      <c r="Q18" s="13">
        <f>'C завтраками| Bed and breakfast'!Q19*0.9</f>
        <v>19350</v>
      </c>
      <c r="R18" s="13">
        <f>'C завтраками| Bed and breakfast'!R19*0.9</f>
        <v>19170</v>
      </c>
      <c r="S18" s="13">
        <f>'C завтраками| Bed and breakfast'!S19*0.9</f>
        <v>19710</v>
      </c>
      <c r="T18" s="13">
        <f>'C завтраками| Bed and breakfast'!T19*0.9</f>
        <v>22590</v>
      </c>
      <c r="U18" s="13">
        <f>'C завтраками| Bed and breakfast'!U19*0.9</f>
        <v>21780</v>
      </c>
      <c r="V18" s="13">
        <f>'C завтраками| Bed and breakfast'!V19*0.9</f>
        <v>23400</v>
      </c>
      <c r="W18" s="205">
        <f>'C завтраками| Bed and breakfast'!W19*0.9</f>
        <v>26550</v>
      </c>
      <c r="X18" s="13">
        <f>'C завтраками| Bed and breakfast'!X19*0.9</f>
        <v>36900</v>
      </c>
      <c r="Y18" s="13">
        <f>'C завтраками| Bed and breakfast'!Y19*0.9</f>
        <v>38700</v>
      </c>
      <c r="Z18" s="13">
        <f>'C завтраками| Bed and breakfast'!Z19*0.9</f>
        <v>47700</v>
      </c>
      <c r="AA18" s="13">
        <f>'C завтраками| Bed and breakfast'!AA19*0.9</f>
        <v>47700</v>
      </c>
      <c r="AB18" s="13">
        <f>'C завтраками| Bed and breakfast'!AB19*0.9</f>
        <v>43650</v>
      </c>
      <c r="AC18" s="13">
        <f>'C завтраками| Bed and breakfast'!AC19*0.9</f>
        <v>36900</v>
      </c>
      <c r="AD18" s="13">
        <f>'C завтраками| Bed and breakfast'!AD19*0.9</f>
        <v>34200</v>
      </c>
      <c r="AE18" s="205">
        <f>'C завтраками| Bed and breakfast'!AE19*0.9</f>
        <v>28800</v>
      </c>
      <c r="AF18" s="205">
        <f>'C завтраками| Bed and breakfast'!AF19*0.9</f>
        <v>29700</v>
      </c>
      <c r="AG18" s="205">
        <f>'C завтраками| Bed and breakfast'!AG19*0.9</f>
        <v>28800</v>
      </c>
      <c r="AH18" s="205">
        <f>'C завтраками| Bed and breakfast'!AH19*0.9</f>
        <v>28800</v>
      </c>
      <c r="AI18" s="205">
        <f>'C завтраками| Bed and breakfast'!AI19*0.9</f>
        <v>30600</v>
      </c>
      <c r="AJ18" s="205">
        <f>'C завтраками| Bed and breakfast'!AJ19*0.9</f>
        <v>30600</v>
      </c>
      <c r="AK18" s="205">
        <f>'C завтраками| Bed and breakfast'!AK19*0.9</f>
        <v>32400</v>
      </c>
      <c r="AL18" s="205">
        <f>'C завтраками| Bed and breakfast'!AL19*0.9</f>
        <v>32400</v>
      </c>
      <c r="AM18" s="205">
        <f>'C завтраками| Bed and breakfast'!AM19*0.9</f>
        <v>33300</v>
      </c>
      <c r="AN18" s="205">
        <f>'C завтраками| Bed and breakfast'!AN19*0.9</f>
        <v>33300</v>
      </c>
      <c r="AO18" s="205">
        <f>'C завтраками| Bed and breakfast'!AO19*0.9</f>
        <v>33300</v>
      </c>
      <c r="AP18" s="205">
        <f>'C завтраками| Bed and breakfast'!AP19*0.9</f>
        <v>37980</v>
      </c>
      <c r="AQ18" s="205">
        <f>'C завтраками| Bed and breakfast'!AQ19*0.9</f>
        <v>37980</v>
      </c>
      <c r="AR18" s="205">
        <f>'C завтраками| Bed and breakfast'!AR19*0.9</f>
        <v>37980</v>
      </c>
      <c r="AS18" s="205">
        <f>'C завтраками| Bed and breakfast'!AS19*0.9</f>
        <v>33300</v>
      </c>
      <c r="AT18" s="205">
        <f>'C завтраками| Bed and breakfast'!AT19*0.9</f>
        <v>32400</v>
      </c>
      <c r="AU18" s="205">
        <f>'C завтраками| Bed and breakfast'!AU19*0.9</f>
        <v>28800</v>
      </c>
      <c r="AV18" s="205">
        <f>'C завтраками| Bed and breakfast'!AV19*0.9</f>
        <v>30600</v>
      </c>
      <c r="AW18" s="205">
        <f>'C завтраками| Bed and breakfast'!AW19*0.9</f>
        <v>29700</v>
      </c>
      <c r="AX18" s="13">
        <f>'C завтраками| Bed and breakfast'!AX19*0.9</f>
        <v>22230</v>
      </c>
      <c r="AY18" s="13">
        <f>'C завтраками| Bed and breakfast'!AY19*0.9</f>
        <v>23130</v>
      </c>
      <c r="AZ18" s="13">
        <f>'C завтраками| Bed and breakfast'!AZ19*0.9</f>
        <v>22230</v>
      </c>
      <c r="BA18" s="13">
        <f>'C завтраками| Bed and breakfast'!BA19*0.9</f>
        <v>23130</v>
      </c>
      <c r="BB18" s="13">
        <f>'C завтраками| Bed and breakfast'!BB19*0.9</f>
        <v>21780</v>
      </c>
      <c r="BC18" s="13">
        <f>'C завтраками| Bed and breakfast'!BC19*0.9</f>
        <v>22680</v>
      </c>
      <c r="BD18" s="13">
        <f>'C завтраками| Bed and breakfast'!BD19*0.9</f>
        <v>21780</v>
      </c>
    </row>
    <row r="19" spans="1:56" s="16" customFormat="1" ht="12" customHeight="1" x14ac:dyDescent="0.2">
      <c r="A19" s="278">
        <v>2</v>
      </c>
      <c r="B19" s="13">
        <f>'C завтраками| Bed and breakfast'!B20*0.9</f>
        <v>23760</v>
      </c>
      <c r="C19" s="13">
        <f>'C завтраками| Bed and breakfast'!C20*0.9</f>
        <v>24570</v>
      </c>
      <c r="D19" s="13">
        <f>'C завтраками| Bed and breakfast'!D20*0.9</f>
        <v>27720</v>
      </c>
      <c r="E19" s="13">
        <f>'C завтраками| Bed and breakfast'!E20*0.9</f>
        <v>24570</v>
      </c>
      <c r="F19" s="13">
        <f>'C завтраками| Bed and breakfast'!F20*0.9</f>
        <v>26370</v>
      </c>
      <c r="G19" s="13">
        <f>'C завтраками| Bed and breakfast'!G20*0.9</f>
        <v>27720</v>
      </c>
      <c r="H19" s="13">
        <f>'C завтраками| Bed and breakfast'!H20*0.9</f>
        <v>22950</v>
      </c>
      <c r="I19" s="13">
        <f>'C завтраками| Bed and breakfast'!I20*0.9</f>
        <v>21600</v>
      </c>
      <c r="J19" s="13">
        <f>'C завтраками| Bed and breakfast'!J20*0.9</f>
        <v>20880</v>
      </c>
      <c r="K19" s="13">
        <f>'C завтраками| Bed and breakfast'!K20*0.9</f>
        <v>20340</v>
      </c>
      <c r="L19" s="13">
        <f>'C завтраками| Bed and breakfast'!L20*0.9</f>
        <v>20160</v>
      </c>
      <c r="M19" s="13">
        <f>'C завтраками| Bed and breakfast'!M20*0.9</f>
        <v>20340</v>
      </c>
      <c r="N19" s="13">
        <f>'C завтраками| Bed and breakfast'!N20*0.9</f>
        <v>20160</v>
      </c>
      <c r="O19" s="13">
        <f>'C завтраками| Bed and breakfast'!O20*0.9</f>
        <v>20160</v>
      </c>
      <c r="P19" s="13">
        <f>'C завтраками| Bed and breakfast'!P20*0.9</f>
        <v>20340</v>
      </c>
      <c r="Q19" s="13">
        <f>'C завтраками| Bed and breakfast'!Q20*0.9</f>
        <v>20520</v>
      </c>
      <c r="R19" s="13">
        <f>'C завтраками| Bed and breakfast'!R20*0.9</f>
        <v>20340</v>
      </c>
      <c r="S19" s="13">
        <f>'C завтраками| Bed and breakfast'!S20*0.9</f>
        <v>20880</v>
      </c>
      <c r="T19" s="13">
        <f>'C завтраками| Bed and breakfast'!T20*0.9</f>
        <v>23760</v>
      </c>
      <c r="U19" s="13">
        <f>'C завтраками| Bed and breakfast'!U20*0.9</f>
        <v>22950</v>
      </c>
      <c r="V19" s="13">
        <f>'C завтраками| Bed and breakfast'!V20*0.9</f>
        <v>24570</v>
      </c>
      <c r="W19" s="205">
        <f>'C завтраками| Bed and breakfast'!W20*0.9</f>
        <v>27720</v>
      </c>
      <c r="X19" s="13">
        <f>'C завтраками| Bed and breakfast'!X20*0.9</f>
        <v>38610</v>
      </c>
      <c r="Y19" s="13">
        <f>'C завтраками| Bed and breakfast'!Y20*0.9</f>
        <v>40410</v>
      </c>
      <c r="Z19" s="13">
        <f>'C завтраками| Bed and breakfast'!Z20*0.9</f>
        <v>49410</v>
      </c>
      <c r="AA19" s="13">
        <f>'C завтраками| Bed and breakfast'!AA20*0.9</f>
        <v>49410</v>
      </c>
      <c r="AB19" s="13">
        <f>'C завтраками| Bed and breakfast'!AB20*0.9</f>
        <v>45360</v>
      </c>
      <c r="AC19" s="13">
        <f>'C завтраками| Bed and breakfast'!AC20*0.9</f>
        <v>38610</v>
      </c>
      <c r="AD19" s="13">
        <f>'C завтраками| Bed and breakfast'!AD20*0.9</f>
        <v>35910</v>
      </c>
      <c r="AE19" s="205">
        <f>'C завтраками| Bed and breakfast'!AE20*0.9</f>
        <v>30330</v>
      </c>
      <c r="AF19" s="205">
        <f>'C завтраками| Bed and breakfast'!AF20*0.9</f>
        <v>31230</v>
      </c>
      <c r="AG19" s="205">
        <f>'C завтраками| Bed and breakfast'!AG20*0.9</f>
        <v>30330</v>
      </c>
      <c r="AH19" s="205">
        <f>'C завтраками| Bed and breakfast'!AH20*0.9</f>
        <v>30330</v>
      </c>
      <c r="AI19" s="205">
        <f>'C завтраками| Bed and breakfast'!AI20*0.9</f>
        <v>32130</v>
      </c>
      <c r="AJ19" s="205">
        <f>'C завтраками| Bed and breakfast'!AJ20*0.9</f>
        <v>32130</v>
      </c>
      <c r="AK19" s="205">
        <f>'C завтраками| Bed and breakfast'!AK20*0.9</f>
        <v>33930</v>
      </c>
      <c r="AL19" s="205">
        <f>'C завтраками| Bed and breakfast'!AL20*0.9</f>
        <v>33930</v>
      </c>
      <c r="AM19" s="205">
        <f>'C завтраками| Bed and breakfast'!AM20*0.9</f>
        <v>34830</v>
      </c>
      <c r="AN19" s="205">
        <f>'C завтраками| Bed and breakfast'!AN20*0.9</f>
        <v>34830</v>
      </c>
      <c r="AO19" s="205">
        <f>'C завтраками| Bed and breakfast'!AO20*0.9</f>
        <v>34830</v>
      </c>
      <c r="AP19" s="205">
        <f>'C завтраками| Bed and breakfast'!AP20*0.9</f>
        <v>39510</v>
      </c>
      <c r="AQ19" s="205">
        <f>'C завтраками| Bed and breakfast'!AQ20*0.9</f>
        <v>39510</v>
      </c>
      <c r="AR19" s="205">
        <f>'C завтраками| Bed and breakfast'!AR20*0.9</f>
        <v>39510</v>
      </c>
      <c r="AS19" s="205">
        <f>'C завтраками| Bed and breakfast'!AS20*0.9</f>
        <v>34830</v>
      </c>
      <c r="AT19" s="205">
        <f>'C завтраками| Bed and breakfast'!AT20*0.9</f>
        <v>33930</v>
      </c>
      <c r="AU19" s="205">
        <f>'C завтраками| Bed and breakfast'!AU20*0.9</f>
        <v>30330</v>
      </c>
      <c r="AV19" s="205">
        <f>'C завтраками| Bed and breakfast'!AV20*0.9</f>
        <v>32130</v>
      </c>
      <c r="AW19" s="205">
        <f>'C завтраками| Bed and breakfast'!AW20*0.9</f>
        <v>31230</v>
      </c>
      <c r="AX19" s="13">
        <f>'C завтраками| Bed and breakfast'!AX20*0.9</f>
        <v>23760</v>
      </c>
      <c r="AY19" s="13">
        <f>'C завтраками| Bed and breakfast'!AY20*0.9</f>
        <v>24660</v>
      </c>
      <c r="AZ19" s="13">
        <f>'C завтраками| Bed and breakfast'!AZ20*0.9</f>
        <v>23760</v>
      </c>
      <c r="BA19" s="13">
        <f>'C завтраками| Bed and breakfast'!BA20*0.9</f>
        <v>24660</v>
      </c>
      <c r="BB19" s="13">
        <f>'C завтраками| Bed and breakfast'!BB20*0.9</f>
        <v>23310</v>
      </c>
      <c r="BC19" s="13">
        <f>'C завтраками| Bed and breakfast'!BC20*0.9</f>
        <v>24210</v>
      </c>
      <c r="BD19" s="13">
        <f>'C завтраками| Bed and breakfast'!BD20*0.9</f>
        <v>23310</v>
      </c>
    </row>
    <row r="20" spans="1:56" s="16" customFormat="1" ht="12" customHeight="1" x14ac:dyDescent="0.2">
      <c r="A20" s="278">
        <v>3</v>
      </c>
      <c r="B20" s="13">
        <f>'C завтраками| Bed and breakfast'!B21*0.9</f>
        <v>24930</v>
      </c>
      <c r="C20" s="13">
        <f>'C завтраками| Bed and breakfast'!C21*0.9</f>
        <v>25740</v>
      </c>
      <c r="D20" s="13">
        <f>'C завтраками| Bed and breakfast'!D21*0.9</f>
        <v>28890</v>
      </c>
      <c r="E20" s="13">
        <f>'C завтраками| Bed and breakfast'!E21*0.9</f>
        <v>25740</v>
      </c>
      <c r="F20" s="13">
        <f>'C завтраками| Bed and breakfast'!F21*0.9</f>
        <v>27540</v>
      </c>
      <c r="G20" s="13">
        <f>'C завтраками| Bed and breakfast'!G21*0.9</f>
        <v>28890</v>
      </c>
      <c r="H20" s="13">
        <f>'C завтраками| Bed and breakfast'!H21*0.9</f>
        <v>24120</v>
      </c>
      <c r="I20" s="13">
        <f>'C завтраками| Bed and breakfast'!I21*0.9</f>
        <v>22770</v>
      </c>
      <c r="J20" s="13">
        <f>'C завтраками| Bed and breakfast'!J21*0.9</f>
        <v>22050</v>
      </c>
      <c r="K20" s="13">
        <f>'C завтраками| Bed and breakfast'!K21*0.9</f>
        <v>21510</v>
      </c>
      <c r="L20" s="13">
        <f>'C завтраками| Bed and breakfast'!L21*0.9</f>
        <v>21330</v>
      </c>
      <c r="M20" s="13">
        <f>'C завтраками| Bed and breakfast'!M21*0.9</f>
        <v>21510</v>
      </c>
      <c r="N20" s="13">
        <f>'C завтраками| Bed and breakfast'!N21*0.9</f>
        <v>21330</v>
      </c>
      <c r="O20" s="13">
        <f>'C завтраками| Bed and breakfast'!O21*0.9</f>
        <v>21330</v>
      </c>
      <c r="P20" s="13">
        <f>'C завтраками| Bed and breakfast'!P21*0.9</f>
        <v>21510</v>
      </c>
      <c r="Q20" s="13">
        <f>'C завтраками| Bed and breakfast'!Q21*0.9</f>
        <v>21690</v>
      </c>
      <c r="R20" s="13">
        <f>'C завтраками| Bed and breakfast'!R21*0.9</f>
        <v>21510</v>
      </c>
      <c r="S20" s="13">
        <f>'C завтраками| Bed and breakfast'!S21*0.9</f>
        <v>22050</v>
      </c>
      <c r="T20" s="13">
        <f>'C завтраками| Bed and breakfast'!T21*0.9</f>
        <v>24930</v>
      </c>
      <c r="U20" s="13">
        <f>'C завтраками| Bed and breakfast'!U21*0.9</f>
        <v>24120</v>
      </c>
      <c r="V20" s="13">
        <f>'C завтраками| Bed and breakfast'!V21*0.9</f>
        <v>25740</v>
      </c>
      <c r="W20" s="205">
        <f>'C завтраками| Bed and breakfast'!W21*0.9</f>
        <v>28890</v>
      </c>
      <c r="X20" s="13">
        <f>'C завтраками| Bed and breakfast'!X21*0.9</f>
        <v>40320</v>
      </c>
      <c r="Y20" s="13">
        <f>'C завтраками| Bed and breakfast'!Y21*0.9</f>
        <v>42120</v>
      </c>
      <c r="Z20" s="13">
        <f>'C завтраками| Bed and breakfast'!Z21*0.9</f>
        <v>51120</v>
      </c>
      <c r="AA20" s="13">
        <f>'C завтраками| Bed and breakfast'!AA21*0.9</f>
        <v>51120</v>
      </c>
      <c r="AB20" s="13">
        <f>'C завтраками| Bed and breakfast'!AB21*0.9</f>
        <v>47070</v>
      </c>
      <c r="AC20" s="13">
        <f>'C завтраками| Bed and breakfast'!AC21*0.9</f>
        <v>40320</v>
      </c>
      <c r="AD20" s="13">
        <f>'C завтраками| Bed and breakfast'!AD21*0.9</f>
        <v>37620</v>
      </c>
      <c r="AE20" s="205">
        <f>'C завтраками| Bed and breakfast'!AE21*0.9</f>
        <v>31860</v>
      </c>
      <c r="AF20" s="205">
        <f>'C завтраками| Bed and breakfast'!AF21*0.9</f>
        <v>32760</v>
      </c>
      <c r="AG20" s="205">
        <f>'C завтраками| Bed and breakfast'!AG21*0.9</f>
        <v>31860</v>
      </c>
      <c r="AH20" s="205">
        <f>'C завтраками| Bed and breakfast'!AH21*0.9</f>
        <v>31860</v>
      </c>
      <c r="AI20" s="205">
        <f>'C завтраками| Bed and breakfast'!AI21*0.9</f>
        <v>33660</v>
      </c>
      <c r="AJ20" s="205">
        <f>'C завтраками| Bed and breakfast'!AJ21*0.9</f>
        <v>33660</v>
      </c>
      <c r="AK20" s="205">
        <f>'C завтраками| Bed and breakfast'!AK21*0.9</f>
        <v>35460</v>
      </c>
      <c r="AL20" s="205">
        <f>'C завтраками| Bed and breakfast'!AL21*0.9</f>
        <v>35460</v>
      </c>
      <c r="AM20" s="205">
        <f>'C завтраками| Bed and breakfast'!AM21*0.9</f>
        <v>36360</v>
      </c>
      <c r="AN20" s="205">
        <f>'C завтраками| Bed and breakfast'!AN21*0.9</f>
        <v>36360</v>
      </c>
      <c r="AO20" s="205">
        <f>'C завтраками| Bed and breakfast'!AO21*0.9</f>
        <v>36360</v>
      </c>
      <c r="AP20" s="205">
        <f>'C завтраками| Bed and breakfast'!AP21*0.9</f>
        <v>41040</v>
      </c>
      <c r="AQ20" s="205">
        <f>'C завтраками| Bed and breakfast'!AQ21*0.9</f>
        <v>41040</v>
      </c>
      <c r="AR20" s="205">
        <f>'C завтраками| Bed and breakfast'!AR21*0.9</f>
        <v>41040</v>
      </c>
      <c r="AS20" s="205">
        <f>'C завтраками| Bed and breakfast'!AS21*0.9</f>
        <v>36360</v>
      </c>
      <c r="AT20" s="205">
        <f>'C завтраками| Bed and breakfast'!AT21*0.9</f>
        <v>35460</v>
      </c>
      <c r="AU20" s="205">
        <f>'C завтраками| Bed and breakfast'!AU21*0.9</f>
        <v>31860</v>
      </c>
      <c r="AV20" s="205">
        <f>'C завтраками| Bed and breakfast'!AV21*0.9</f>
        <v>33660</v>
      </c>
      <c r="AW20" s="205">
        <f>'C завтраками| Bed and breakfast'!AW21*0.9</f>
        <v>32760</v>
      </c>
      <c r="AX20" s="13">
        <f>'C завтраками| Bed and breakfast'!AX21*0.9</f>
        <v>25290</v>
      </c>
      <c r="AY20" s="13">
        <f>'C завтраками| Bed and breakfast'!AY21*0.9</f>
        <v>26190</v>
      </c>
      <c r="AZ20" s="13">
        <f>'C завтраками| Bed and breakfast'!AZ21*0.9</f>
        <v>25290</v>
      </c>
      <c r="BA20" s="13">
        <f>'C завтраками| Bed and breakfast'!BA21*0.9</f>
        <v>26190</v>
      </c>
      <c r="BB20" s="13">
        <f>'C завтраками| Bed and breakfast'!BB21*0.9</f>
        <v>24840</v>
      </c>
      <c r="BC20" s="13">
        <f>'C завтраками| Bed and breakfast'!BC21*0.9</f>
        <v>25740</v>
      </c>
      <c r="BD20" s="13">
        <f>'C завтраками| Bed and breakfast'!BD21*0.9</f>
        <v>24840</v>
      </c>
    </row>
    <row r="21" spans="1:56" s="16" customFormat="1" ht="12" customHeight="1" x14ac:dyDescent="0.2">
      <c r="A21" s="278">
        <v>4</v>
      </c>
      <c r="B21" s="13">
        <f>'C завтраками| Bed and breakfast'!B22*0.9</f>
        <v>26100</v>
      </c>
      <c r="C21" s="13">
        <f>'C завтраками| Bed and breakfast'!C22*0.9</f>
        <v>26910</v>
      </c>
      <c r="D21" s="13">
        <f>'C завтраками| Bed and breakfast'!D22*0.9</f>
        <v>30060</v>
      </c>
      <c r="E21" s="13">
        <f>'C завтраками| Bed and breakfast'!E22*0.9</f>
        <v>26910</v>
      </c>
      <c r="F21" s="13">
        <f>'C завтраками| Bed and breakfast'!F22*0.9</f>
        <v>28710</v>
      </c>
      <c r="G21" s="13">
        <f>'C завтраками| Bed and breakfast'!G22*0.9</f>
        <v>30060</v>
      </c>
      <c r="H21" s="13">
        <f>'C завтраками| Bed and breakfast'!H22*0.9</f>
        <v>25290</v>
      </c>
      <c r="I21" s="13">
        <f>'C завтраками| Bed and breakfast'!I22*0.9</f>
        <v>23940</v>
      </c>
      <c r="J21" s="13">
        <f>'C завтраками| Bed and breakfast'!J22*0.9</f>
        <v>23220</v>
      </c>
      <c r="K21" s="13">
        <f>'C завтраками| Bed and breakfast'!K22*0.9</f>
        <v>22680</v>
      </c>
      <c r="L21" s="13">
        <f>'C завтраками| Bed and breakfast'!L22*0.9</f>
        <v>22500</v>
      </c>
      <c r="M21" s="13">
        <f>'C завтраками| Bed and breakfast'!M22*0.9</f>
        <v>22680</v>
      </c>
      <c r="N21" s="13">
        <f>'C завтраками| Bed and breakfast'!N22*0.9</f>
        <v>22500</v>
      </c>
      <c r="O21" s="13">
        <f>'C завтраками| Bed and breakfast'!O22*0.9</f>
        <v>22500</v>
      </c>
      <c r="P21" s="13">
        <f>'C завтраками| Bed and breakfast'!P22*0.9</f>
        <v>22680</v>
      </c>
      <c r="Q21" s="13">
        <f>'C завтраками| Bed and breakfast'!Q22*0.9</f>
        <v>22860</v>
      </c>
      <c r="R21" s="13">
        <f>'C завтраками| Bed and breakfast'!R22*0.9</f>
        <v>22680</v>
      </c>
      <c r="S21" s="13">
        <f>'C завтраками| Bed and breakfast'!S22*0.9</f>
        <v>23220</v>
      </c>
      <c r="T21" s="13">
        <f>'C завтраками| Bed and breakfast'!T22*0.9</f>
        <v>26100</v>
      </c>
      <c r="U21" s="13">
        <f>'C завтраками| Bed and breakfast'!U22*0.9</f>
        <v>25290</v>
      </c>
      <c r="V21" s="13">
        <f>'C завтраками| Bed and breakfast'!V22*0.9</f>
        <v>26910</v>
      </c>
      <c r="W21" s="205">
        <f>'C завтраками| Bed and breakfast'!W22*0.9</f>
        <v>30060</v>
      </c>
      <c r="X21" s="13">
        <f>'C завтраками| Bed and breakfast'!X22*0.9</f>
        <v>42030</v>
      </c>
      <c r="Y21" s="13">
        <f>'C завтраками| Bed and breakfast'!Y22*0.9</f>
        <v>43830</v>
      </c>
      <c r="Z21" s="13">
        <f>'C завтраками| Bed and breakfast'!Z22*0.9</f>
        <v>52830</v>
      </c>
      <c r="AA21" s="13">
        <f>'C завтраками| Bed and breakfast'!AA22*0.9</f>
        <v>52830</v>
      </c>
      <c r="AB21" s="13">
        <f>'C завтраками| Bed and breakfast'!AB22*0.9</f>
        <v>48780</v>
      </c>
      <c r="AC21" s="13">
        <f>'C завтраками| Bed and breakfast'!AC22*0.9</f>
        <v>42030</v>
      </c>
      <c r="AD21" s="13">
        <f>'C завтраками| Bed and breakfast'!AD22*0.9</f>
        <v>39330</v>
      </c>
      <c r="AE21" s="205">
        <f>'C завтраками| Bed and breakfast'!AE22*0.9</f>
        <v>33390</v>
      </c>
      <c r="AF21" s="205">
        <f>'C завтраками| Bed and breakfast'!AF22*0.9</f>
        <v>34290</v>
      </c>
      <c r="AG21" s="205">
        <f>'C завтраками| Bed and breakfast'!AG22*0.9</f>
        <v>33390</v>
      </c>
      <c r="AH21" s="205">
        <f>'C завтраками| Bed and breakfast'!AH22*0.9</f>
        <v>33390</v>
      </c>
      <c r="AI21" s="205">
        <f>'C завтраками| Bed and breakfast'!AI22*0.9</f>
        <v>35190</v>
      </c>
      <c r="AJ21" s="205">
        <f>'C завтраками| Bed and breakfast'!AJ22*0.9</f>
        <v>35190</v>
      </c>
      <c r="AK21" s="205">
        <f>'C завтраками| Bed and breakfast'!AK22*0.9</f>
        <v>36990</v>
      </c>
      <c r="AL21" s="205">
        <f>'C завтраками| Bed and breakfast'!AL22*0.9</f>
        <v>36990</v>
      </c>
      <c r="AM21" s="205">
        <f>'C завтраками| Bed and breakfast'!AM22*0.9</f>
        <v>37890</v>
      </c>
      <c r="AN21" s="205">
        <f>'C завтраками| Bed and breakfast'!AN22*0.9</f>
        <v>37890</v>
      </c>
      <c r="AO21" s="205">
        <f>'C завтраками| Bed and breakfast'!AO22*0.9</f>
        <v>37890</v>
      </c>
      <c r="AP21" s="205">
        <f>'C завтраками| Bed and breakfast'!AP22*0.9</f>
        <v>42570</v>
      </c>
      <c r="AQ21" s="205">
        <f>'C завтраками| Bed and breakfast'!AQ22*0.9</f>
        <v>42570</v>
      </c>
      <c r="AR21" s="205">
        <f>'C завтраками| Bed and breakfast'!AR22*0.9</f>
        <v>42570</v>
      </c>
      <c r="AS21" s="205">
        <f>'C завтраками| Bed and breakfast'!AS22*0.9</f>
        <v>37890</v>
      </c>
      <c r="AT21" s="205">
        <f>'C завтраками| Bed and breakfast'!AT22*0.9</f>
        <v>36990</v>
      </c>
      <c r="AU21" s="205">
        <f>'C завтраками| Bed and breakfast'!AU22*0.9</f>
        <v>33390</v>
      </c>
      <c r="AV21" s="205">
        <f>'C завтраками| Bed and breakfast'!AV22*0.9</f>
        <v>35190</v>
      </c>
      <c r="AW21" s="205">
        <f>'C завтраками| Bed and breakfast'!AW22*0.9</f>
        <v>34290</v>
      </c>
      <c r="AX21" s="13">
        <f>'C завтраками| Bed and breakfast'!AX22*0.9</f>
        <v>26820</v>
      </c>
      <c r="AY21" s="13">
        <f>'C завтраками| Bed and breakfast'!AY22*0.9</f>
        <v>27720</v>
      </c>
      <c r="AZ21" s="13">
        <f>'C завтраками| Bed and breakfast'!AZ22*0.9</f>
        <v>26820</v>
      </c>
      <c r="BA21" s="13">
        <f>'C завтраками| Bed and breakfast'!BA22*0.9</f>
        <v>27720</v>
      </c>
      <c r="BB21" s="13">
        <f>'C завтраками| Bed and breakfast'!BB22*0.9</f>
        <v>26370</v>
      </c>
      <c r="BC21" s="13">
        <f>'C завтраками| Bed and breakfast'!BC22*0.9</f>
        <v>27270</v>
      </c>
      <c r="BD21" s="13">
        <f>'C завтраками| Bed and breakfast'!BD22*0.9</f>
        <v>26370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95">
        <f t="shared" ref="B24" si="0">B3</f>
        <v>45588</v>
      </c>
      <c r="C24" s="195">
        <f t="shared" ref="C24:BD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c r="O24" s="113">
        <f t="shared" si="1"/>
        <v>45627</v>
      </c>
      <c r="P24" s="113">
        <f t="shared" si="1"/>
        <v>45632</v>
      </c>
      <c r="Q24" s="195">
        <f t="shared" si="1"/>
        <v>45636</v>
      </c>
      <c r="R24" s="113">
        <f t="shared" si="1"/>
        <v>45639</v>
      </c>
      <c r="S24" s="113">
        <f t="shared" si="1"/>
        <v>45641</v>
      </c>
      <c r="T24" s="113">
        <f t="shared" si="1"/>
        <v>45646</v>
      </c>
      <c r="U24" s="113">
        <f t="shared" si="1"/>
        <v>45648</v>
      </c>
      <c r="V24" s="113">
        <f t="shared" si="1"/>
        <v>45652</v>
      </c>
      <c r="W24" s="195">
        <f t="shared" si="1"/>
        <v>45653</v>
      </c>
      <c r="X24" s="195">
        <f t="shared" si="1"/>
        <v>45655</v>
      </c>
      <c r="Y24" s="195">
        <f t="shared" si="1"/>
        <v>45656</v>
      </c>
      <c r="Z24" s="195">
        <f t="shared" si="1"/>
        <v>45657</v>
      </c>
      <c r="AA24" s="195">
        <f t="shared" si="1"/>
        <v>45658</v>
      </c>
      <c r="AB24" s="195">
        <f t="shared" si="1"/>
        <v>45662</v>
      </c>
      <c r="AC24" s="195">
        <f t="shared" si="1"/>
        <v>45664</v>
      </c>
      <c r="AD24" s="195">
        <f t="shared" si="1"/>
        <v>45665</v>
      </c>
      <c r="AE24" s="195">
        <f t="shared" si="1"/>
        <v>45666</v>
      </c>
      <c r="AF24" s="195">
        <f t="shared" si="1"/>
        <v>45667</v>
      </c>
      <c r="AG24" s="195">
        <f t="shared" si="1"/>
        <v>45669</v>
      </c>
      <c r="AH24" s="195">
        <f t="shared" si="1"/>
        <v>45670</v>
      </c>
      <c r="AI24" s="195">
        <f t="shared" si="1"/>
        <v>45674</v>
      </c>
      <c r="AJ24" s="195">
        <f t="shared" si="1"/>
        <v>45676</v>
      </c>
      <c r="AK24" s="195">
        <f t="shared" si="1"/>
        <v>45681</v>
      </c>
      <c r="AL24" s="195">
        <f t="shared" si="1"/>
        <v>45683</v>
      </c>
      <c r="AM24" s="195">
        <f t="shared" si="1"/>
        <v>45688</v>
      </c>
      <c r="AN24" s="195">
        <f t="shared" si="1"/>
        <v>45695</v>
      </c>
      <c r="AO24" s="195">
        <f t="shared" si="1"/>
        <v>45697</v>
      </c>
      <c r="AP24" s="195">
        <f t="shared" si="1"/>
        <v>45702</v>
      </c>
      <c r="AQ24" s="195">
        <f t="shared" si="1"/>
        <v>45704</v>
      </c>
      <c r="AR24" s="195">
        <f t="shared" si="1"/>
        <v>45709</v>
      </c>
      <c r="AS24" s="195">
        <f t="shared" si="1"/>
        <v>45712</v>
      </c>
      <c r="AT24" s="195">
        <f t="shared" si="1"/>
        <v>45717</v>
      </c>
      <c r="AU24" s="195">
        <f t="shared" si="1"/>
        <v>45718</v>
      </c>
      <c r="AV24" s="195">
        <f t="shared" si="1"/>
        <v>45723</v>
      </c>
      <c r="AW24" s="195">
        <f t="shared" si="1"/>
        <v>45726</v>
      </c>
      <c r="AX24" s="113">
        <f t="shared" si="1"/>
        <v>45727</v>
      </c>
      <c r="AY24" s="113">
        <f t="shared" si="1"/>
        <v>45730</v>
      </c>
      <c r="AZ24" s="113">
        <f t="shared" si="1"/>
        <v>45732</v>
      </c>
      <c r="BA24" s="113">
        <f t="shared" si="1"/>
        <v>45737</v>
      </c>
      <c r="BB24" s="113">
        <f t="shared" si="1"/>
        <v>45739</v>
      </c>
      <c r="BC24" s="113">
        <f t="shared" si="1"/>
        <v>45744</v>
      </c>
      <c r="BD24" s="113">
        <f t="shared" si="1"/>
        <v>45746</v>
      </c>
    </row>
    <row r="25" spans="1:56" s="16" customFormat="1" ht="12" customHeight="1" x14ac:dyDescent="0.2">
      <c r="A25" s="178" t="s">
        <v>200</v>
      </c>
      <c r="B25" s="195">
        <f t="shared" ref="B25" si="2">B4</f>
        <v>45588</v>
      </c>
      <c r="C25" s="195">
        <f t="shared" ref="C25:BD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c r="O25" s="113">
        <f t="shared" si="3"/>
        <v>45631</v>
      </c>
      <c r="P25" s="113">
        <f t="shared" si="3"/>
        <v>45635</v>
      </c>
      <c r="Q25" s="195">
        <f t="shared" si="3"/>
        <v>45638</v>
      </c>
      <c r="R25" s="113">
        <f t="shared" si="3"/>
        <v>45640</v>
      </c>
      <c r="S25" s="113">
        <f t="shared" si="3"/>
        <v>45645</v>
      </c>
      <c r="T25" s="113">
        <f t="shared" si="3"/>
        <v>45647</v>
      </c>
      <c r="U25" s="113">
        <f t="shared" si="3"/>
        <v>45651</v>
      </c>
      <c r="V25" s="113">
        <f t="shared" si="3"/>
        <v>45652</v>
      </c>
      <c r="W25" s="195">
        <f t="shared" si="3"/>
        <v>45654</v>
      </c>
      <c r="X25" s="195">
        <f t="shared" si="3"/>
        <v>45655</v>
      </c>
      <c r="Y25" s="195">
        <f t="shared" si="3"/>
        <v>45656</v>
      </c>
      <c r="Z25" s="195">
        <f t="shared" si="3"/>
        <v>45657</v>
      </c>
      <c r="AA25" s="195">
        <f t="shared" si="3"/>
        <v>45661</v>
      </c>
      <c r="AB25" s="195">
        <f t="shared" si="3"/>
        <v>45663</v>
      </c>
      <c r="AC25" s="195">
        <f t="shared" si="3"/>
        <v>45664</v>
      </c>
      <c r="AD25" s="195">
        <f t="shared" si="3"/>
        <v>45665</v>
      </c>
      <c r="AE25" s="195">
        <f t="shared" si="3"/>
        <v>45666</v>
      </c>
      <c r="AF25" s="195">
        <f t="shared" si="3"/>
        <v>45668</v>
      </c>
      <c r="AG25" s="195">
        <f t="shared" si="3"/>
        <v>45669</v>
      </c>
      <c r="AH25" s="195">
        <f t="shared" si="3"/>
        <v>45673</v>
      </c>
      <c r="AI25" s="195">
        <f t="shared" si="3"/>
        <v>45675</v>
      </c>
      <c r="AJ25" s="195">
        <f t="shared" si="3"/>
        <v>45680</v>
      </c>
      <c r="AK25" s="195">
        <f t="shared" si="3"/>
        <v>45682</v>
      </c>
      <c r="AL25" s="195">
        <f t="shared" si="3"/>
        <v>45687</v>
      </c>
      <c r="AM25" s="195">
        <f t="shared" si="3"/>
        <v>45694</v>
      </c>
      <c r="AN25" s="195">
        <f t="shared" si="3"/>
        <v>45696</v>
      </c>
      <c r="AO25" s="195">
        <f t="shared" si="3"/>
        <v>45701</v>
      </c>
      <c r="AP25" s="195">
        <f t="shared" si="3"/>
        <v>45703</v>
      </c>
      <c r="AQ25" s="195">
        <f t="shared" si="3"/>
        <v>45708</v>
      </c>
      <c r="AR25" s="195">
        <f t="shared" si="3"/>
        <v>45711</v>
      </c>
      <c r="AS25" s="195">
        <f t="shared" si="3"/>
        <v>45716</v>
      </c>
      <c r="AT25" s="195">
        <f t="shared" si="3"/>
        <v>45717</v>
      </c>
      <c r="AU25" s="195">
        <f t="shared" si="3"/>
        <v>45722</v>
      </c>
      <c r="AV25" s="195">
        <f t="shared" si="3"/>
        <v>45725</v>
      </c>
      <c r="AW25" s="195">
        <f t="shared" si="3"/>
        <v>45726</v>
      </c>
      <c r="AX25" s="113">
        <f t="shared" si="3"/>
        <v>45729</v>
      </c>
      <c r="AY25" s="113">
        <f t="shared" si="3"/>
        <v>45731</v>
      </c>
      <c r="AZ25" s="113">
        <f t="shared" si="3"/>
        <v>45736</v>
      </c>
      <c r="BA25" s="113">
        <f t="shared" si="3"/>
        <v>45738</v>
      </c>
      <c r="BB25" s="113">
        <f t="shared" si="3"/>
        <v>45743</v>
      </c>
      <c r="BC25" s="113">
        <f t="shared" si="3"/>
        <v>45745</v>
      </c>
      <c r="BD25" s="113">
        <f t="shared" si="3"/>
        <v>45747</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 si="4">ROUNDUP(B6*0.85,)+35</f>
        <v>7762</v>
      </c>
      <c r="C27" s="13">
        <f t="shared" ref="C27:BD27" si="5">ROUNDUP(C6*0.85,)+35</f>
        <v>8450</v>
      </c>
      <c r="D27" s="13">
        <f t="shared" si="5"/>
        <v>11128</v>
      </c>
      <c r="E27" s="13">
        <f t="shared" si="5"/>
        <v>8450</v>
      </c>
      <c r="F27" s="13">
        <f t="shared" si="5"/>
        <v>9980</v>
      </c>
      <c r="G27" s="13">
        <f t="shared" si="5"/>
        <v>11128</v>
      </c>
      <c r="H27" s="13">
        <f t="shared" si="5"/>
        <v>7073</v>
      </c>
      <c r="I27" s="13">
        <f t="shared" si="5"/>
        <v>5926</v>
      </c>
      <c r="J27" s="13">
        <f t="shared" si="5"/>
        <v>5314</v>
      </c>
      <c r="K27" s="13">
        <f t="shared" si="5"/>
        <v>4855</v>
      </c>
      <c r="L27" s="13">
        <f t="shared" si="5"/>
        <v>4702</v>
      </c>
      <c r="M27" s="13">
        <f t="shared" si="5"/>
        <v>4855</v>
      </c>
      <c r="N27" s="13">
        <f t="shared" si="5"/>
        <v>4702</v>
      </c>
      <c r="O27" s="13">
        <f t="shared" si="5"/>
        <v>4702</v>
      </c>
      <c r="P27" s="13">
        <f t="shared" si="5"/>
        <v>4855</v>
      </c>
      <c r="Q27" s="13">
        <f t="shared" si="5"/>
        <v>5008</v>
      </c>
      <c r="R27" s="13">
        <f t="shared" si="5"/>
        <v>4855</v>
      </c>
      <c r="S27" s="13">
        <f t="shared" si="5"/>
        <v>5314</v>
      </c>
      <c r="T27" s="13">
        <f t="shared" si="5"/>
        <v>7762</v>
      </c>
      <c r="U27" s="13">
        <f t="shared" si="5"/>
        <v>7073</v>
      </c>
      <c r="V27" s="13">
        <f t="shared" si="5"/>
        <v>8450</v>
      </c>
      <c r="W27" s="205">
        <f t="shared" si="5"/>
        <v>11128</v>
      </c>
      <c r="X27" s="13">
        <f t="shared" si="5"/>
        <v>17630</v>
      </c>
      <c r="Y27" s="13">
        <f t="shared" si="5"/>
        <v>19160</v>
      </c>
      <c r="Z27" s="13">
        <f t="shared" si="5"/>
        <v>26810</v>
      </c>
      <c r="AA27" s="13">
        <f t="shared" si="5"/>
        <v>26810</v>
      </c>
      <c r="AB27" s="13">
        <f t="shared" si="5"/>
        <v>23368</v>
      </c>
      <c r="AC27" s="13">
        <f t="shared" si="5"/>
        <v>17630</v>
      </c>
      <c r="AD27" s="13">
        <f t="shared" si="5"/>
        <v>15335</v>
      </c>
      <c r="AE27" s="13">
        <f t="shared" si="5"/>
        <v>10745</v>
      </c>
      <c r="AF27" s="13">
        <f t="shared" si="5"/>
        <v>11510</v>
      </c>
      <c r="AG27" s="13">
        <f t="shared" si="5"/>
        <v>10745</v>
      </c>
      <c r="AH27" s="13">
        <f t="shared" si="5"/>
        <v>10745</v>
      </c>
      <c r="AI27" s="13">
        <f t="shared" si="5"/>
        <v>12275</v>
      </c>
      <c r="AJ27" s="205">
        <f t="shared" si="5"/>
        <v>12275</v>
      </c>
      <c r="AK27" s="13">
        <f t="shared" si="5"/>
        <v>13805</v>
      </c>
      <c r="AL27" s="13">
        <f t="shared" si="5"/>
        <v>13805</v>
      </c>
      <c r="AM27" s="205">
        <f t="shared" si="5"/>
        <v>14570</v>
      </c>
      <c r="AN27" s="13">
        <f t="shared" si="5"/>
        <v>14570</v>
      </c>
      <c r="AO27" s="205">
        <f t="shared" si="5"/>
        <v>14570</v>
      </c>
      <c r="AP27" s="205">
        <f t="shared" si="5"/>
        <v>18548</v>
      </c>
      <c r="AQ27" s="205">
        <f t="shared" si="5"/>
        <v>18548</v>
      </c>
      <c r="AR27" s="13">
        <f t="shared" si="5"/>
        <v>18548</v>
      </c>
      <c r="AS27" s="205">
        <f t="shared" si="5"/>
        <v>14570</v>
      </c>
      <c r="AT27" s="13">
        <f t="shared" si="5"/>
        <v>13805</v>
      </c>
      <c r="AU27" s="13">
        <f t="shared" si="5"/>
        <v>10745</v>
      </c>
      <c r="AV27" s="13">
        <f t="shared" si="5"/>
        <v>12275</v>
      </c>
      <c r="AW27" s="13">
        <f t="shared" si="5"/>
        <v>11510</v>
      </c>
      <c r="AX27" s="13">
        <f t="shared" si="5"/>
        <v>7456</v>
      </c>
      <c r="AY27" s="13">
        <f t="shared" si="5"/>
        <v>8221</v>
      </c>
      <c r="AZ27" s="13">
        <f t="shared" si="5"/>
        <v>7456</v>
      </c>
      <c r="BA27" s="13">
        <f t="shared" si="5"/>
        <v>8221</v>
      </c>
      <c r="BB27" s="13">
        <f t="shared" si="5"/>
        <v>7073</v>
      </c>
      <c r="BC27" s="13">
        <f t="shared" si="5"/>
        <v>7838</v>
      </c>
      <c r="BD27" s="13">
        <f t="shared" si="5"/>
        <v>7073</v>
      </c>
    </row>
    <row r="28" spans="1:56" s="16" customFormat="1" ht="12" customHeight="1" x14ac:dyDescent="0.2">
      <c r="A28" s="4">
        <v>2</v>
      </c>
      <c r="B28" s="13">
        <f t="shared" ref="B28" si="6">ROUNDUP(B7*0.85,)+35</f>
        <v>8756</v>
      </c>
      <c r="C28" s="13">
        <f t="shared" ref="C28:BD28" si="7">ROUNDUP(C7*0.85,)+35</f>
        <v>9445</v>
      </c>
      <c r="D28" s="13">
        <f t="shared" si="7"/>
        <v>12122</v>
      </c>
      <c r="E28" s="13">
        <f t="shared" si="7"/>
        <v>9445</v>
      </c>
      <c r="F28" s="13">
        <f t="shared" si="7"/>
        <v>10975</v>
      </c>
      <c r="G28" s="13">
        <f t="shared" si="7"/>
        <v>12122</v>
      </c>
      <c r="H28" s="13">
        <f t="shared" si="7"/>
        <v>8068</v>
      </c>
      <c r="I28" s="13">
        <f t="shared" si="7"/>
        <v>6920</v>
      </c>
      <c r="J28" s="13">
        <f t="shared" si="7"/>
        <v>6308</v>
      </c>
      <c r="K28" s="13">
        <f t="shared" si="7"/>
        <v>5849</v>
      </c>
      <c r="L28" s="13">
        <f t="shared" si="7"/>
        <v>5696</v>
      </c>
      <c r="M28" s="13">
        <f t="shared" si="7"/>
        <v>5849</v>
      </c>
      <c r="N28" s="13">
        <f t="shared" si="7"/>
        <v>5696</v>
      </c>
      <c r="O28" s="13">
        <f t="shared" si="7"/>
        <v>5696</v>
      </c>
      <c r="P28" s="13">
        <f t="shared" si="7"/>
        <v>5849</v>
      </c>
      <c r="Q28" s="13">
        <f t="shared" si="7"/>
        <v>6002</v>
      </c>
      <c r="R28" s="13">
        <f t="shared" si="7"/>
        <v>5849</v>
      </c>
      <c r="S28" s="13">
        <f t="shared" si="7"/>
        <v>6308</v>
      </c>
      <c r="T28" s="13">
        <f t="shared" si="7"/>
        <v>8756</v>
      </c>
      <c r="U28" s="13">
        <f t="shared" si="7"/>
        <v>8068</v>
      </c>
      <c r="V28" s="13">
        <f t="shared" si="7"/>
        <v>9445</v>
      </c>
      <c r="W28" s="205">
        <f t="shared" si="7"/>
        <v>12122</v>
      </c>
      <c r="X28" s="13">
        <f t="shared" si="7"/>
        <v>19084</v>
      </c>
      <c r="Y28" s="13">
        <f t="shared" si="7"/>
        <v>20614</v>
      </c>
      <c r="Z28" s="13">
        <f t="shared" si="7"/>
        <v>28264</v>
      </c>
      <c r="AA28" s="13">
        <f t="shared" si="7"/>
        <v>28264</v>
      </c>
      <c r="AB28" s="13">
        <f t="shared" si="7"/>
        <v>24821</v>
      </c>
      <c r="AC28" s="13">
        <f t="shared" si="7"/>
        <v>19084</v>
      </c>
      <c r="AD28" s="13">
        <f t="shared" si="7"/>
        <v>16789</v>
      </c>
      <c r="AE28" s="13">
        <f t="shared" si="7"/>
        <v>12046</v>
      </c>
      <c r="AF28" s="13">
        <f t="shared" si="7"/>
        <v>12811</v>
      </c>
      <c r="AG28" s="13">
        <f t="shared" si="7"/>
        <v>12046</v>
      </c>
      <c r="AH28" s="13">
        <f t="shared" si="7"/>
        <v>12046</v>
      </c>
      <c r="AI28" s="13">
        <f t="shared" si="7"/>
        <v>13576</v>
      </c>
      <c r="AJ28" s="205">
        <f t="shared" si="7"/>
        <v>13576</v>
      </c>
      <c r="AK28" s="13">
        <f t="shared" si="7"/>
        <v>15106</v>
      </c>
      <c r="AL28" s="13">
        <f t="shared" si="7"/>
        <v>15106</v>
      </c>
      <c r="AM28" s="205">
        <f t="shared" si="7"/>
        <v>15871</v>
      </c>
      <c r="AN28" s="13">
        <f t="shared" si="7"/>
        <v>15871</v>
      </c>
      <c r="AO28" s="205">
        <f t="shared" si="7"/>
        <v>15871</v>
      </c>
      <c r="AP28" s="205">
        <f t="shared" si="7"/>
        <v>19849</v>
      </c>
      <c r="AQ28" s="205">
        <f t="shared" si="7"/>
        <v>19849</v>
      </c>
      <c r="AR28" s="13">
        <f t="shared" si="7"/>
        <v>19849</v>
      </c>
      <c r="AS28" s="205">
        <f t="shared" si="7"/>
        <v>15871</v>
      </c>
      <c r="AT28" s="13">
        <f t="shared" si="7"/>
        <v>15106</v>
      </c>
      <c r="AU28" s="13">
        <f t="shared" si="7"/>
        <v>12046</v>
      </c>
      <c r="AV28" s="13">
        <f t="shared" si="7"/>
        <v>13576</v>
      </c>
      <c r="AW28" s="13">
        <f t="shared" si="7"/>
        <v>12811</v>
      </c>
      <c r="AX28" s="13">
        <f t="shared" si="7"/>
        <v>8756</v>
      </c>
      <c r="AY28" s="13">
        <f t="shared" si="7"/>
        <v>9521</v>
      </c>
      <c r="AZ28" s="13">
        <f t="shared" si="7"/>
        <v>8756</v>
      </c>
      <c r="BA28" s="13">
        <f t="shared" si="7"/>
        <v>9521</v>
      </c>
      <c r="BB28" s="13">
        <f t="shared" si="7"/>
        <v>8374</v>
      </c>
      <c r="BC28" s="13">
        <f t="shared" si="7"/>
        <v>9139</v>
      </c>
      <c r="BD28" s="13">
        <f t="shared" si="7"/>
        <v>8374</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 si="8">ROUNDUP(B9*0.85,)+35</f>
        <v>8909</v>
      </c>
      <c r="C30" s="13">
        <f t="shared" ref="C30:BD30" si="9">ROUNDUP(C9*0.85,)+35</f>
        <v>9598</v>
      </c>
      <c r="D30" s="13">
        <f t="shared" si="9"/>
        <v>12275</v>
      </c>
      <c r="E30" s="13">
        <f t="shared" si="9"/>
        <v>9598</v>
      </c>
      <c r="F30" s="13">
        <f t="shared" si="9"/>
        <v>11128</v>
      </c>
      <c r="G30" s="13">
        <f t="shared" si="9"/>
        <v>12275</v>
      </c>
      <c r="H30" s="13">
        <f t="shared" si="9"/>
        <v>8221</v>
      </c>
      <c r="I30" s="13">
        <f t="shared" si="9"/>
        <v>7073</v>
      </c>
      <c r="J30" s="13">
        <f t="shared" si="9"/>
        <v>6461</v>
      </c>
      <c r="K30" s="13">
        <f t="shared" si="9"/>
        <v>6002</v>
      </c>
      <c r="L30" s="13">
        <f t="shared" si="9"/>
        <v>5849</v>
      </c>
      <c r="M30" s="13">
        <f t="shared" si="9"/>
        <v>6002</v>
      </c>
      <c r="N30" s="13">
        <f t="shared" si="9"/>
        <v>5849</v>
      </c>
      <c r="O30" s="13">
        <f t="shared" si="9"/>
        <v>5849</v>
      </c>
      <c r="P30" s="13">
        <f t="shared" si="9"/>
        <v>6002</v>
      </c>
      <c r="Q30" s="13">
        <f t="shared" si="9"/>
        <v>6155</v>
      </c>
      <c r="R30" s="13">
        <f t="shared" si="9"/>
        <v>6002</v>
      </c>
      <c r="S30" s="13">
        <f t="shared" si="9"/>
        <v>6461</v>
      </c>
      <c r="T30" s="13">
        <f t="shared" si="9"/>
        <v>8909</v>
      </c>
      <c r="U30" s="13">
        <f t="shared" si="9"/>
        <v>8221</v>
      </c>
      <c r="V30" s="13">
        <f t="shared" si="9"/>
        <v>9598</v>
      </c>
      <c r="W30" s="205">
        <f t="shared" si="9"/>
        <v>12275</v>
      </c>
      <c r="X30" s="13">
        <f t="shared" si="9"/>
        <v>19543</v>
      </c>
      <c r="Y30" s="13">
        <f t="shared" si="9"/>
        <v>21073</v>
      </c>
      <c r="Z30" s="13">
        <f t="shared" si="9"/>
        <v>28723</v>
      </c>
      <c r="AA30" s="13">
        <f t="shared" si="9"/>
        <v>28723</v>
      </c>
      <c r="AB30" s="13">
        <f t="shared" si="9"/>
        <v>25280</v>
      </c>
      <c r="AC30" s="13">
        <f t="shared" si="9"/>
        <v>19543</v>
      </c>
      <c r="AD30" s="13">
        <f t="shared" si="9"/>
        <v>17248</v>
      </c>
      <c r="AE30" s="205">
        <f t="shared" si="9"/>
        <v>12658</v>
      </c>
      <c r="AF30" s="205">
        <f t="shared" si="9"/>
        <v>13423</v>
      </c>
      <c r="AG30" s="205">
        <f t="shared" si="9"/>
        <v>12658</v>
      </c>
      <c r="AH30" s="205">
        <f t="shared" si="9"/>
        <v>12658</v>
      </c>
      <c r="AI30" s="205">
        <f t="shared" si="9"/>
        <v>14188</v>
      </c>
      <c r="AJ30" s="205">
        <f t="shared" si="9"/>
        <v>14188</v>
      </c>
      <c r="AK30" s="205">
        <f t="shared" si="9"/>
        <v>15718</v>
      </c>
      <c r="AL30" s="205">
        <f t="shared" si="9"/>
        <v>15718</v>
      </c>
      <c r="AM30" s="205">
        <f t="shared" si="9"/>
        <v>16483</v>
      </c>
      <c r="AN30" s="205">
        <f t="shared" si="9"/>
        <v>16483</v>
      </c>
      <c r="AO30" s="205">
        <f t="shared" si="9"/>
        <v>16483</v>
      </c>
      <c r="AP30" s="205">
        <f t="shared" si="9"/>
        <v>20461</v>
      </c>
      <c r="AQ30" s="205">
        <f t="shared" si="9"/>
        <v>20461</v>
      </c>
      <c r="AR30" s="205">
        <f t="shared" si="9"/>
        <v>20461</v>
      </c>
      <c r="AS30" s="205">
        <f t="shared" si="9"/>
        <v>16483</v>
      </c>
      <c r="AT30" s="205">
        <f t="shared" si="9"/>
        <v>15718</v>
      </c>
      <c r="AU30" s="205">
        <f t="shared" si="9"/>
        <v>12658</v>
      </c>
      <c r="AV30" s="205">
        <f t="shared" si="9"/>
        <v>14188</v>
      </c>
      <c r="AW30" s="205">
        <f t="shared" si="9"/>
        <v>13423</v>
      </c>
      <c r="AX30" s="13">
        <f t="shared" si="9"/>
        <v>8756</v>
      </c>
      <c r="AY30" s="13">
        <f t="shared" si="9"/>
        <v>9521</v>
      </c>
      <c r="AZ30" s="13">
        <f t="shared" si="9"/>
        <v>8756</v>
      </c>
      <c r="BA30" s="13">
        <f t="shared" si="9"/>
        <v>9521</v>
      </c>
      <c r="BB30" s="13">
        <f t="shared" si="9"/>
        <v>8374</v>
      </c>
      <c r="BC30" s="13">
        <f t="shared" si="9"/>
        <v>9139</v>
      </c>
      <c r="BD30" s="13">
        <f t="shared" si="9"/>
        <v>8374</v>
      </c>
    </row>
    <row r="31" spans="1:56" s="16" customFormat="1" ht="12" customHeight="1" x14ac:dyDescent="0.2">
      <c r="A31" s="4">
        <v>2</v>
      </c>
      <c r="B31" s="13">
        <f t="shared" ref="B31" si="10">ROUNDUP(B10*0.85,)+35</f>
        <v>9904</v>
      </c>
      <c r="C31" s="13">
        <f t="shared" ref="C31:BD31" si="11">ROUNDUP(C10*0.85,)+35</f>
        <v>10592</v>
      </c>
      <c r="D31" s="13">
        <f t="shared" si="11"/>
        <v>13270</v>
      </c>
      <c r="E31" s="13">
        <f t="shared" si="11"/>
        <v>10592</v>
      </c>
      <c r="F31" s="13">
        <f t="shared" si="11"/>
        <v>12122</v>
      </c>
      <c r="G31" s="13">
        <f t="shared" si="11"/>
        <v>13270</v>
      </c>
      <c r="H31" s="13">
        <f t="shared" si="11"/>
        <v>9215</v>
      </c>
      <c r="I31" s="13">
        <f t="shared" si="11"/>
        <v>8068</v>
      </c>
      <c r="J31" s="13">
        <f t="shared" si="11"/>
        <v>7456</v>
      </c>
      <c r="K31" s="13">
        <f t="shared" si="11"/>
        <v>6997</v>
      </c>
      <c r="L31" s="13">
        <f t="shared" si="11"/>
        <v>6844</v>
      </c>
      <c r="M31" s="13">
        <f t="shared" si="11"/>
        <v>6997</v>
      </c>
      <c r="N31" s="13">
        <f t="shared" si="11"/>
        <v>6844</v>
      </c>
      <c r="O31" s="13">
        <f t="shared" si="11"/>
        <v>6844</v>
      </c>
      <c r="P31" s="13">
        <f t="shared" si="11"/>
        <v>6997</v>
      </c>
      <c r="Q31" s="13">
        <f t="shared" si="11"/>
        <v>7150</v>
      </c>
      <c r="R31" s="13">
        <f t="shared" si="11"/>
        <v>6997</v>
      </c>
      <c r="S31" s="13">
        <f t="shared" si="11"/>
        <v>7456</v>
      </c>
      <c r="T31" s="13">
        <f t="shared" si="11"/>
        <v>9904</v>
      </c>
      <c r="U31" s="13">
        <f t="shared" si="11"/>
        <v>9215</v>
      </c>
      <c r="V31" s="13">
        <f t="shared" si="11"/>
        <v>10592</v>
      </c>
      <c r="W31" s="205">
        <f t="shared" si="11"/>
        <v>13270</v>
      </c>
      <c r="X31" s="13">
        <f t="shared" si="11"/>
        <v>20996</v>
      </c>
      <c r="Y31" s="13">
        <f t="shared" si="11"/>
        <v>22526</v>
      </c>
      <c r="Z31" s="13">
        <f t="shared" si="11"/>
        <v>30176</v>
      </c>
      <c r="AA31" s="13">
        <f t="shared" si="11"/>
        <v>30176</v>
      </c>
      <c r="AB31" s="13">
        <f t="shared" si="11"/>
        <v>26734</v>
      </c>
      <c r="AC31" s="13">
        <f t="shared" si="11"/>
        <v>20996</v>
      </c>
      <c r="AD31" s="13">
        <f t="shared" si="11"/>
        <v>18701</v>
      </c>
      <c r="AE31" s="205">
        <f t="shared" si="11"/>
        <v>13958</v>
      </c>
      <c r="AF31" s="205">
        <f t="shared" si="11"/>
        <v>14723</v>
      </c>
      <c r="AG31" s="205">
        <f t="shared" si="11"/>
        <v>13958</v>
      </c>
      <c r="AH31" s="205">
        <f t="shared" si="11"/>
        <v>13958</v>
      </c>
      <c r="AI31" s="205">
        <f t="shared" si="11"/>
        <v>15488</v>
      </c>
      <c r="AJ31" s="205">
        <f t="shared" si="11"/>
        <v>15488</v>
      </c>
      <c r="AK31" s="205">
        <f t="shared" si="11"/>
        <v>17018</v>
      </c>
      <c r="AL31" s="205">
        <f t="shared" si="11"/>
        <v>17018</v>
      </c>
      <c r="AM31" s="205">
        <f t="shared" si="11"/>
        <v>17783</v>
      </c>
      <c r="AN31" s="205">
        <f t="shared" si="11"/>
        <v>17783</v>
      </c>
      <c r="AO31" s="205">
        <f t="shared" si="11"/>
        <v>17783</v>
      </c>
      <c r="AP31" s="205">
        <f t="shared" si="11"/>
        <v>21761</v>
      </c>
      <c r="AQ31" s="205">
        <f t="shared" si="11"/>
        <v>21761</v>
      </c>
      <c r="AR31" s="205">
        <f t="shared" si="11"/>
        <v>21761</v>
      </c>
      <c r="AS31" s="205">
        <f t="shared" si="11"/>
        <v>17783</v>
      </c>
      <c r="AT31" s="205">
        <f t="shared" si="11"/>
        <v>17018</v>
      </c>
      <c r="AU31" s="205">
        <f t="shared" si="11"/>
        <v>13958</v>
      </c>
      <c r="AV31" s="205">
        <f t="shared" si="11"/>
        <v>15488</v>
      </c>
      <c r="AW31" s="205">
        <f t="shared" si="11"/>
        <v>14723</v>
      </c>
      <c r="AX31" s="13">
        <f t="shared" si="11"/>
        <v>10057</v>
      </c>
      <c r="AY31" s="13">
        <f t="shared" si="11"/>
        <v>10822</v>
      </c>
      <c r="AZ31" s="13">
        <f t="shared" si="11"/>
        <v>10057</v>
      </c>
      <c r="BA31" s="13">
        <f t="shared" si="11"/>
        <v>10822</v>
      </c>
      <c r="BB31" s="13">
        <f t="shared" si="11"/>
        <v>9674</v>
      </c>
      <c r="BC31" s="13">
        <f t="shared" si="11"/>
        <v>10439</v>
      </c>
      <c r="BD31" s="13">
        <f t="shared" si="11"/>
        <v>9674</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 si="12">ROUNDUP(B12*0.85,)+35</f>
        <v>12734</v>
      </c>
      <c r="C33" s="13">
        <f t="shared" ref="C33:BD33" si="13">ROUNDUP(C12*0.85,)+35</f>
        <v>13423</v>
      </c>
      <c r="D33" s="13">
        <f t="shared" si="13"/>
        <v>16100</v>
      </c>
      <c r="E33" s="13">
        <f t="shared" si="13"/>
        <v>13423</v>
      </c>
      <c r="F33" s="13">
        <f t="shared" si="13"/>
        <v>14953</v>
      </c>
      <c r="G33" s="13">
        <f t="shared" si="13"/>
        <v>16100</v>
      </c>
      <c r="H33" s="13">
        <f t="shared" si="13"/>
        <v>12046</v>
      </c>
      <c r="I33" s="13">
        <f t="shared" si="13"/>
        <v>10898</v>
      </c>
      <c r="J33" s="13">
        <f t="shared" si="13"/>
        <v>10286</v>
      </c>
      <c r="K33" s="13">
        <f t="shared" si="13"/>
        <v>9827</v>
      </c>
      <c r="L33" s="13">
        <f t="shared" si="13"/>
        <v>9674</v>
      </c>
      <c r="M33" s="13">
        <f t="shared" si="13"/>
        <v>9827</v>
      </c>
      <c r="N33" s="13">
        <f t="shared" si="13"/>
        <v>9674</v>
      </c>
      <c r="O33" s="13">
        <f t="shared" si="13"/>
        <v>9674</v>
      </c>
      <c r="P33" s="13">
        <f t="shared" si="13"/>
        <v>9827</v>
      </c>
      <c r="Q33" s="13">
        <f t="shared" si="13"/>
        <v>9980</v>
      </c>
      <c r="R33" s="13">
        <f t="shared" si="13"/>
        <v>9827</v>
      </c>
      <c r="S33" s="13">
        <f t="shared" si="13"/>
        <v>10286</v>
      </c>
      <c r="T33" s="13">
        <f t="shared" si="13"/>
        <v>12734</v>
      </c>
      <c r="U33" s="13">
        <f t="shared" si="13"/>
        <v>12046</v>
      </c>
      <c r="V33" s="13">
        <f t="shared" si="13"/>
        <v>13423</v>
      </c>
      <c r="W33" s="205">
        <f t="shared" si="13"/>
        <v>16100</v>
      </c>
      <c r="X33" s="13">
        <f t="shared" si="13"/>
        <v>25280</v>
      </c>
      <c r="Y33" s="13">
        <f t="shared" si="13"/>
        <v>26810</v>
      </c>
      <c r="Z33" s="13">
        <f t="shared" si="13"/>
        <v>34460</v>
      </c>
      <c r="AA33" s="13">
        <f t="shared" si="13"/>
        <v>34460</v>
      </c>
      <c r="AB33" s="13">
        <f t="shared" si="13"/>
        <v>31018</v>
      </c>
      <c r="AC33" s="13">
        <f t="shared" si="13"/>
        <v>25280</v>
      </c>
      <c r="AD33" s="13">
        <f t="shared" si="13"/>
        <v>22985</v>
      </c>
      <c r="AE33" s="205">
        <f t="shared" si="13"/>
        <v>18395</v>
      </c>
      <c r="AF33" s="205">
        <f t="shared" si="13"/>
        <v>19160</v>
      </c>
      <c r="AG33" s="205">
        <f t="shared" si="13"/>
        <v>18395</v>
      </c>
      <c r="AH33" s="205">
        <f t="shared" si="13"/>
        <v>18395</v>
      </c>
      <c r="AI33" s="205">
        <f t="shared" si="13"/>
        <v>19925</v>
      </c>
      <c r="AJ33" s="205">
        <f t="shared" si="13"/>
        <v>19925</v>
      </c>
      <c r="AK33" s="205">
        <f t="shared" si="13"/>
        <v>21455</v>
      </c>
      <c r="AL33" s="205">
        <f t="shared" si="13"/>
        <v>21455</v>
      </c>
      <c r="AM33" s="205">
        <f t="shared" si="13"/>
        <v>22220</v>
      </c>
      <c r="AN33" s="205">
        <f t="shared" si="13"/>
        <v>22220</v>
      </c>
      <c r="AO33" s="205">
        <f t="shared" si="13"/>
        <v>22220</v>
      </c>
      <c r="AP33" s="205">
        <f t="shared" si="13"/>
        <v>26198</v>
      </c>
      <c r="AQ33" s="205">
        <f t="shared" si="13"/>
        <v>26198</v>
      </c>
      <c r="AR33" s="205">
        <f t="shared" si="13"/>
        <v>26198</v>
      </c>
      <c r="AS33" s="205">
        <f t="shared" si="13"/>
        <v>22220</v>
      </c>
      <c r="AT33" s="205">
        <f t="shared" si="13"/>
        <v>21455</v>
      </c>
      <c r="AU33" s="205">
        <f t="shared" si="13"/>
        <v>18395</v>
      </c>
      <c r="AV33" s="205">
        <f t="shared" si="13"/>
        <v>19925</v>
      </c>
      <c r="AW33" s="205">
        <f t="shared" si="13"/>
        <v>19160</v>
      </c>
      <c r="AX33" s="13">
        <f t="shared" si="13"/>
        <v>11663</v>
      </c>
      <c r="AY33" s="13">
        <f t="shared" si="13"/>
        <v>12428</v>
      </c>
      <c r="AZ33" s="13">
        <f t="shared" si="13"/>
        <v>11663</v>
      </c>
      <c r="BA33" s="13">
        <f t="shared" si="13"/>
        <v>12428</v>
      </c>
      <c r="BB33" s="13">
        <f t="shared" si="13"/>
        <v>11281</v>
      </c>
      <c r="BC33" s="13">
        <f t="shared" si="13"/>
        <v>12046</v>
      </c>
      <c r="BD33" s="13">
        <f t="shared" si="13"/>
        <v>11281</v>
      </c>
    </row>
    <row r="34" spans="1:56" s="16" customFormat="1" ht="12" customHeight="1" x14ac:dyDescent="0.2">
      <c r="A34" s="4">
        <v>2</v>
      </c>
      <c r="B34" s="13">
        <f t="shared" ref="B34" si="14">ROUNDUP(B13*0.85,)+35</f>
        <v>13729</v>
      </c>
      <c r="C34" s="13">
        <f t="shared" ref="C34:BD34" si="15">ROUNDUP(C13*0.85,)+35</f>
        <v>14417</v>
      </c>
      <c r="D34" s="13">
        <f t="shared" si="15"/>
        <v>17095</v>
      </c>
      <c r="E34" s="13">
        <f t="shared" si="15"/>
        <v>14417</v>
      </c>
      <c r="F34" s="13">
        <f t="shared" si="15"/>
        <v>15947</v>
      </c>
      <c r="G34" s="13">
        <f t="shared" si="15"/>
        <v>17095</v>
      </c>
      <c r="H34" s="13">
        <f t="shared" si="15"/>
        <v>13040</v>
      </c>
      <c r="I34" s="13">
        <f t="shared" si="15"/>
        <v>11893</v>
      </c>
      <c r="J34" s="13">
        <f t="shared" si="15"/>
        <v>11281</v>
      </c>
      <c r="K34" s="13">
        <f t="shared" si="15"/>
        <v>10822</v>
      </c>
      <c r="L34" s="13">
        <f t="shared" si="15"/>
        <v>10669</v>
      </c>
      <c r="M34" s="13">
        <f t="shared" si="15"/>
        <v>10822</v>
      </c>
      <c r="N34" s="13">
        <f t="shared" si="15"/>
        <v>10669</v>
      </c>
      <c r="O34" s="13">
        <f t="shared" si="15"/>
        <v>10669</v>
      </c>
      <c r="P34" s="13">
        <f t="shared" si="15"/>
        <v>10822</v>
      </c>
      <c r="Q34" s="13">
        <f t="shared" si="15"/>
        <v>10975</v>
      </c>
      <c r="R34" s="13">
        <f t="shared" si="15"/>
        <v>10822</v>
      </c>
      <c r="S34" s="13">
        <f t="shared" si="15"/>
        <v>11281</v>
      </c>
      <c r="T34" s="13">
        <f t="shared" si="15"/>
        <v>13729</v>
      </c>
      <c r="U34" s="13">
        <f t="shared" si="15"/>
        <v>13040</v>
      </c>
      <c r="V34" s="13">
        <f t="shared" si="15"/>
        <v>14417</v>
      </c>
      <c r="W34" s="205">
        <f t="shared" si="15"/>
        <v>17095</v>
      </c>
      <c r="X34" s="13">
        <f t="shared" si="15"/>
        <v>26734</v>
      </c>
      <c r="Y34" s="13">
        <f t="shared" si="15"/>
        <v>28264</v>
      </c>
      <c r="Z34" s="13">
        <f t="shared" si="15"/>
        <v>35914</v>
      </c>
      <c r="AA34" s="13">
        <f t="shared" si="15"/>
        <v>35914</v>
      </c>
      <c r="AB34" s="13">
        <f t="shared" si="15"/>
        <v>32471</v>
      </c>
      <c r="AC34" s="13">
        <f t="shared" si="15"/>
        <v>26734</v>
      </c>
      <c r="AD34" s="13">
        <f t="shared" si="15"/>
        <v>24439</v>
      </c>
      <c r="AE34" s="205">
        <f t="shared" si="15"/>
        <v>19696</v>
      </c>
      <c r="AF34" s="205">
        <f t="shared" si="15"/>
        <v>20461</v>
      </c>
      <c r="AG34" s="205">
        <f t="shared" si="15"/>
        <v>19696</v>
      </c>
      <c r="AH34" s="205">
        <f t="shared" si="15"/>
        <v>19696</v>
      </c>
      <c r="AI34" s="205">
        <f t="shared" si="15"/>
        <v>21226</v>
      </c>
      <c r="AJ34" s="205">
        <f t="shared" si="15"/>
        <v>21226</v>
      </c>
      <c r="AK34" s="205">
        <f t="shared" si="15"/>
        <v>22756</v>
      </c>
      <c r="AL34" s="205">
        <f t="shared" si="15"/>
        <v>22756</v>
      </c>
      <c r="AM34" s="205">
        <f t="shared" si="15"/>
        <v>23521</v>
      </c>
      <c r="AN34" s="205">
        <f t="shared" si="15"/>
        <v>23521</v>
      </c>
      <c r="AO34" s="205">
        <f t="shared" si="15"/>
        <v>23521</v>
      </c>
      <c r="AP34" s="205">
        <f t="shared" si="15"/>
        <v>27499</v>
      </c>
      <c r="AQ34" s="205">
        <f t="shared" si="15"/>
        <v>27499</v>
      </c>
      <c r="AR34" s="205">
        <f t="shared" si="15"/>
        <v>27499</v>
      </c>
      <c r="AS34" s="205">
        <f t="shared" si="15"/>
        <v>23521</v>
      </c>
      <c r="AT34" s="205">
        <f t="shared" si="15"/>
        <v>22756</v>
      </c>
      <c r="AU34" s="205">
        <f t="shared" si="15"/>
        <v>19696</v>
      </c>
      <c r="AV34" s="205">
        <f t="shared" si="15"/>
        <v>21226</v>
      </c>
      <c r="AW34" s="205">
        <f t="shared" si="15"/>
        <v>20461</v>
      </c>
      <c r="AX34" s="13">
        <f t="shared" si="15"/>
        <v>12964</v>
      </c>
      <c r="AY34" s="13">
        <f t="shared" si="15"/>
        <v>13729</v>
      </c>
      <c r="AZ34" s="13">
        <f t="shared" si="15"/>
        <v>12964</v>
      </c>
      <c r="BA34" s="13">
        <f t="shared" si="15"/>
        <v>13729</v>
      </c>
      <c r="BB34" s="13">
        <f t="shared" si="15"/>
        <v>12581</v>
      </c>
      <c r="BC34" s="13">
        <f t="shared" si="15"/>
        <v>13346</v>
      </c>
      <c r="BD34" s="13">
        <f t="shared" si="15"/>
        <v>12581</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 si="16">ROUNDUP(B15*0.85,)+35</f>
        <v>14264</v>
      </c>
      <c r="C36" s="13">
        <f t="shared" ref="C36:BD36" si="17">ROUNDUP(C15*0.85,)+35</f>
        <v>14953</v>
      </c>
      <c r="D36" s="13">
        <f t="shared" si="17"/>
        <v>17630</v>
      </c>
      <c r="E36" s="13">
        <f t="shared" si="17"/>
        <v>14953</v>
      </c>
      <c r="F36" s="13">
        <f t="shared" si="17"/>
        <v>16483</v>
      </c>
      <c r="G36" s="13">
        <f t="shared" si="17"/>
        <v>17630</v>
      </c>
      <c r="H36" s="13">
        <f t="shared" si="17"/>
        <v>13576</v>
      </c>
      <c r="I36" s="13">
        <f t="shared" si="17"/>
        <v>12428</v>
      </c>
      <c r="J36" s="13">
        <f t="shared" si="17"/>
        <v>11816</v>
      </c>
      <c r="K36" s="13">
        <f t="shared" si="17"/>
        <v>11357</v>
      </c>
      <c r="L36" s="13">
        <f t="shared" si="17"/>
        <v>11204</v>
      </c>
      <c r="M36" s="13">
        <f t="shared" si="17"/>
        <v>11357</v>
      </c>
      <c r="N36" s="13">
        <f t="shared" si="17"/>
        <v>11204</v>
      </c>
      <c r="O36" s="13">
        <f t="shared" si="17"/>
        <v>11204</v>
      </c>
      <c r="P36" s="13">
        <f t="shared" si="17"/>
        <v>11357</v>
      </c>
      <c r="Q36" s="13">
        <f t="shared" si="17"/>
        <v>11510</v>
      </c>
      <c r="R36" s="13">
        <f t="shared" si="17"/>
        <v>11357</v>
      </c>
      <c r="S36" s="13">
        <f t="shared" si="17"/>
        <v>11816</v>
      </c>
      <c r="T36" s="13">
        <f t="shared" si="17"/>
        <v>14264</v>
      </c>
      <c r="U36" s="13">
        <f t="shared" si="17"/>
        <v>13576</v>
      </c>
      <c r="V36" s="13">
        <f t="shared" si="17"/>
        <v>14953</v>
      </c>
      <c r="W36" s="205">
        <f t="shared" si="17"/>
        <v>17630</v>
      </c>
      <c r="X36" s="13">
        <f t="shared" si="17"/>
        <v>29105</v>
      </c>
      <c r="Y36" s="13">
        <f t="shared" si="17"/>
        <v>30635</v>
      </c>
      <c r="Z36" s="13">
        <f t="shared" si="17"/>
        <v>38285</v>
      </c>
      <c r="AA36" s="13">
        <f t="shared" si="17"/>
        <v>38285</v>
      </c>
      <c r="AB36" s="13">
        <f t="shared" si="17"/>
        <v>34843</v>
      </c>
      <c r="AC36" s="13">
        <f t="shared" si="17"/>
        <v>29105</v>
      </c>
      <c r="AD36" s="13">
        <f t="shared" si="17"/>
        <v>26810</v>
      </c>
      <c r="AE36" s="205">
        <f t="shared" si="17"/>
        <v>22220</v>
      </c>
      <c r="AF36" s="205">
        <f t="shared" si="17"/>
        <v>22985</v>
      </c>
      <c r="AG36" s="205">
        <f t="shared" si="17"/>
        <v>22220</v>
      </c>
      <c r="AH36" s="205">
        <f t="shared" si="17"/>
        <v>22220</v>
      </c>
      <c r="AI36" s="205">
        <f t="shared" si="17"/>
        <v>23750</v>
      </c>
      <c r="AJ36" s="205">
        <f t="shared" si="17"/>
        <v>23750</v>
      </c>
      <c r="AK36" s="205">
        <f t="shared" si="17"/>
        <v>25280</v>
      </c>
      <c r="AL36" s="205">
        <f t="shared" si="17"/>
        <v>25280</v>
      </c>
      <c r="AM36" s="205">
        <f t="shared" si="17"/>
        <v>26045</v>
      </c>
      <c r="AN36" s="205">
        <f t="shared" si="17"/>
        <v>26045</v>
      </c>
      <c r="AO36" s="205">
        <f t="shared" si="17"/>
        <v>26045</v>
      </c>
      <c r="AP36" s="205">
        <f t="shared" si="17"/>
        <v>30023</v>
      </c>
      <c r="AQ36" s="205">
        <f t="shared" si="17"/>
        <v>30023</v>
      </c>
      <c r="AR36" s="205">
        <f t="shared" si="17"/>
        <v>30023</v>
      </c>
      <c r="AS36" s="205">
        <f t="shared" si="17"/>
        <v>26045</v>
      </c>
      <c r="AT36" s="205">
        <f t="shared" si="17"/>
        <v>25280</v>
      </c>
      <c r="AU36" s="205">
        <f t="shared" si="17"/>
        <v>22220</v>
      </c>
      <c r="AV36" s="205">
        <f t="shared" si="17"/>
        <v>23750</v>
      </c>
      <c r="AW36" s="205">
        <f t="shared" si="17"/>
        <v>22985</v>
      </c>
      <c r="AX36" s="13">
        <f t="shared" si="17"/>
        <v>13958</v>
      </c>
      <c r="AY36" s="13">
        <f t="shared" si="17"/>
        <v>14723</v>
      </c>
      <c r="AZ36" s="13">
        <f t="shared" si="17"/>
        <v>13958</v>
      </c>
      <c r="BA36" s="13">
        <f t="shared" si="17"/>
        <v>14723</v>
      </c>
      <c r="BB36" s="13">
        <f t="shared" si="17"/>
        <v>13576</v>
      </c>
      <c r="BC36" s="13">
        <f t="shared" si="17"/>
        <v>14341</v>
      </c>
      <c r="BD36" s="13">
        <f t="shared" si="17"/>
        <v>13576</v>
      </c>
    </row>
    <row r="37" spans="1:56" s="16" customFormat="1" ht="12" customHeight="1" x14ac:dyDescent="0.2">
      <c r="A37" s="278">
        <v>2</v>
      </c>
      <c r="B37" s="13">
        <f t="shared" ref="B37" si="18">ROUNDUP(B16*0.85,)+35</f>
        <v>15259</v>
      </c>
      <c r="C37" s="13">
        <f t="shared" ref="C37:BD37" si="19">ROUNDUP(C16*0.85,)+35</f>
        <v>15947</v>
      </c>
      <c r="D37" s="13">
        <f t="shared" si="19"/>
        <v>18625</v>
      </c>
      <c r="E37" s="13">
        <f t="shared" si="19"/>
        <v>15947</v>
      </c>
      <c r="F37" s="13">
        <f t="shared" si="19"/>
        <v>17477</v>
      </c>
      <c r="G37" s="13">
        <f t="shared" si="19"/>
        <v>18625</v>
      </c>
      <c r="H37" s="13">
        <f t="shared" si="19"/>
        <v>14570</v>
      </c>
      <c r="I37" s="13">
        <f t="shared" si="19"/>
        <v>13423</v>
      </c>
      <c r="J37" s="13">
        <f t="shared" si="19"/>
        <v>12811</v>
      </c>
      <c r="K37" s="13">
        <f t="shared" si="19"/>
        <v>12352</v>
      </c>
      <c r="L37" s="13">
        <f t="shared" si="19"/>
        <v>12199</v>
      </c>
      <c r="M37" s="13">
        <f t="shared" si="19"/>
        <v>12352</v>
      </c>
      <c r="N37" s="13">
        <f t="shared" si="19"/>
        <v>12199</v>
      </c>
      <c r="O37" s="13">
        <f t="shared" si="19"/>
        <v>12199</v>
      </c>
      <c r="P37" s="13">
        <f t="shared" si="19"/>
        <v>12352</v>
      </c>
      <c r="Q37" s="13">
        <f t="shared" si="19"/>
        <v>12505</v>
      </c>
      <c r="R37" s="13">
        <f t="shared" si="19"/>
        <v>12352</v>
      </c>
      <c r="S37" s="13">
        <f t="shared" si="19"/>
        <v>12811</v>
      </c>
      <c r="T37" s="13">
        <f t="shared" si="19"/>
        <v>15259</v>
      </c>
      <c r="U37" s="13">
        <f t="shared" si="19"/>
        <v>14570</v>
      </c>
      <c r="V37" s="13">
        <f t="shared" si="19"/>
        <v>15947</v>
      </c>
      <c r="W37" s="205">
        <f t="shared" si="19"/>
        <v>18625</v>
      </c>
      <c r="X37" s="13">
        <f t="shared" si="19"/>
        <v>30559</v>
      </c>
      <c r="Y37" s="13">
        <f t="shared" si="19"/>
        <v>32089</v>
      </c>
      <c r="Z37" s="13">
        <f t="shared" si="19"/>
        <v>39739</v>
      </c>
      <c r="AA37" s="13">
        <f t="shared" si="19"/>
        <v>39739</v>
      </c>
      <c r="AB37" s="13">
        <f t="shared" si="19"/>
        <v>36296</v>
      </c>
      <c r="AC37" s="13">
        <f t="shared" si="19"/>
        <v>30559</v>
      </c>
      <c r="AD37" s="13">
        <f t="shared" si="19"/>
        <v>28264</v>
      </c>
      <c r="AE37" s="205">
        <f t="shared" si="19"/>
        <v>23521</v>
      </c>
      <c r="AF37" s="205">
        <f t="shared" si="19"/>
        <v>24286</v>
      </c>
      <c r="AG37" s="205">
        <f t="shared" si="19"/>
        <v>23521</v>
      </c>
      <c r="AH37" s="205">
        <f t="shared" si="19"/>
        <v>23521</v>
      </c>
      <c r="AI37" s="205">
        <f t="shared" si="19"/>
        <v>25051</v>
      </c>
      <c r="AJ37" s="205">
        <f t="shared" si="19"/>
        <v>25051</v>
      </c>
      <c r="AK37" s="205">
        <f t="shared" si="19"/>
        <v>26581</v>
      </c>
      <c r="AL37" s="205">
        <f t="shared" si="19"/>
        <v>26581</v>
      </c>
      <c r="AM37" s="205">
        <f t="shared" si="19"/>
        <v>27346</v>
      </c>
      <c r="AN37" s="205">
        <f t="shared" si="19"/>
        <v>27346</v>
      </c>
      <c r="AO37" s="205">
        <f t="shared" si="19"/>
        <v>27346</v>
      </c>
      <c r="AP37" s="205">
        <f t="shared" si="19"/>
        <v>31324</v>
      </c>
      <c r="AQ37" s="205">
        <f t="shared" si="19"/>
        <v>31324</v>
      </c>
      <c r="AR37" s="205">
        <f t="shared" si="19"/>
        <v>31324</v>
      </c>
      <c r="AS37" s="205">
        <f t="shared" si="19"/>
        <v>27346</v>
      </c>
      <c r="AT37" s="205">
        <f t="shared" si="19"/>
        <v>26581</v>
      </c>
      <c r="AU37" s="205">
        <f t="shared" si="19"/>
        <v>23521</v>
      </c>
      <c r="AV37" s="205">
        <f t="shared" si="19"/>
        <v>25051</v>
      </c>
      <c r="AW37" s="205">
        <f t="shared" si="19"/>
        <v>24286</v>
      </c>
      <c r="AX37" s="13">
        <f t="shared" si="19"/>
        <v>15259</v>
      </c>
      <c r="AY37" s="13">
        <f t="shared" si="19"/>
        <v>16024</v>
      </c>
      <c r="AZ37" s="13">
        <f t="shared" si="19"/>
        <v>15259</v>
      </c>
      <c r="BA37" s="13">
        <f t="shared" si="19"/>
        <v>16024</v>
      </c>
      <c r="BB37" s="13">
        <f t="shared" si="19"/>
        <v>14876</v>
      </c>
      <c r="BC37" s="13">
        <f t="shared" si="19"/>
        <v>15641</v>
      </c>
      <c r="BD37" s="13">
        <f t="shared" si="19"/>
        <v>14876</v>
      </c>
    </row>
    <row r="38" spans="1:56"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 si="20">ROUNDUP(B18*0.85,)+35</f>
        <v>19237</v>
      </c>
      <c r="C39" s="13">
        <f t="shared" ref="C39:BD39" si="21">ROUNDUP(C18*0.85,)+35</f>
        <v>19925</v>
      </c>
      <c r="D39" s="13">
        <f t="shared" si="21"/>
        <v>22603</v>
      </c>
      <c r="E39" s="13">
        <f t="shared" si="21"/>
        <v>19925</v>
      </c>
      <c r="F39" s="13">
        <f t="shared" si="21"/>
        <v>21455</v>
      </c>
      <c r="G39" s="13">
        <f t="shared" si="21"/>
        <v>22603</v>
      </c>
      <c r="H39" s="13">
        <f t="shared" si="21"/>
        <v>18548</v>
      </c>
      <c r="I39" s="13">
        <f t="shared" si="21"/>
        <v>17401</v>
      </c>
      <c r="J39" s="13">
        <f t="shared" si="21"/>
        <v>16789</v>
      </c>
      <c r="K39" s="13">
        <f t="shared" si="21"/>
        <v>16330</v>
      </c>
      <c r="L39" s="13">
        <f t="shared" si="21"/>
        <v>16177</v>
      </c>
      <c r="M39" s="13">
        <f t="shared" si="21"/>
        <v>16330</v>
      </c>
      <c r="N39" s="13">
        <f t="shared" si="21"/>
        <v>16177</v>
      </c>
      <c r="O39" s="13">
        <f t="shared" si="21"/>
        <v>16177</v>
      </c>
      <c r="P39" s="13">
        <f t="shared" si="21"/>
        <v>16330</v>
      </c>
      <c r="Q39" s="13">
        <f t="shared" si="21"/>
        <v>16483</v>
      </c>
      <c r="R39" s="13">
        <f t="shared" si="21"/>
        <v>16330</v>
      </c>
      <c r="S39" s="13">
        <f t="shared" si="21"/>
        <v>16789</v>
      </c>
      <c r="T39" s="13">
        <f t="shared" si="21"/>
        <v>19237</v>
      </c>
      <c r="U39" s="13">
        <f t="shared" si="21"/>
        <v>18548</v>
      </c>
      <c r="V39" s="13">
        <f t="shared" si="21"/>
        <v>19925</v>
      </c>
      <c r="W39" s="205">
        <f t="shared" si="21"/>
        <v>22603</v>
      </c>
      <c r="X39" s="13">
        <f t="shared" si="21"/>
        <v>31400</v>
      </c>
      <c r="Y39" s="13">
        <f t="shared" si="21"/>
        <v>32930</v>
      </c>
      <c r="Z39" s="13">
        <f t="shared" si="21"/>
        <v>40580</v>
      </c>
      <c r="AA39" s="13">
        <f t="shared" si="21"/>
        <v>40580</v>
      </c>
      <c r="AB39" s="13">
        <f t="shared" si="21"/>
        <v>37138</v>
      </c>
      <c r="AC39" s="13">
        <f t="shared" si="21"/>
        <v>31400</v>
      </c>
      <c r="AD39" s="13">
        <f t="shared" si="21"/>
        <v>29105</v>
      </c>
      <c r="AE39" s="205">
        <f t="shared" si="21"/>
        <v>24515</v>
      </c>
      <c r="AF39" s="205">
        <f t="shared" si="21"/>
        <v>25280</v>
      </c>
      <c r="AG39" s="205">
        <f t="shared" si="21"/>
        <v>24515</v>
      </c>
      <c r="AH39" s="205">
        <f t="shared" si="21"/>
        <v>24515</v>
      </c>
      <c r="AI39" s="205">
        <f t="shared" si="21"/>
        <v>26045</v>
      </c>
      <c r="AJ39" s="205">
        <f t="shared" si="21"/>
        <v>26045</v>
      </c>
      <c r="AK39" s="205">
        <f t="shared" si="21"/>
        <v>27575</v>
      </c>
      <c r="AL39" s="205">
        <f t="shared" si="21"/>
        <v>27575</v>
      </c>
      <c r="AM39" s="205">
        <f t="shared" si="21"/>
        <v>28340</v>
      </c>
      <c r="AN39" s="205">
        <f t="shared" si="21"/>
        <v>28340</v>
      </c>
      <c r="AO39" s="205">
        <f t="shared" si="21"/>
        <v>28340</v>
      </c>
      <c r="AP39" s="205">
        <f t="shared" si="21"/>
        <v>32318</v>
      </c>
      <c r="AQ39" s="205">
        <f t="shared" si="21"/>
        <v>32318</v>
      </c>
      <c r="AR39" s="205">
        <f t="shared" si="21"/>
        <v>32318</v>
      </c>
      <c r="AS39" s="205">
        <f t="shared" si="21"/>
        <v>28340</v>
      </c>
      <c r="AT39" s="205">
        <f t="shared" si="21"/>
        <v>27575</v>
      </c>
      <c r="AU39" s="205">
        <f t="shared" si="21"/>
        <v>24515</v>
      </c>
      <c r="AV39" s="205">
        <f t="shared" si="21"/>
        <v>26045</v>
      </c>
      <c r="AW39" s="205">
        <f t="shared" si="21"/>
        <v>25280</v>
      </c>
      <c r="AX39" s="13">
        <f t="shared" si="21"/>
        <v>18931</v>
      </c>
      <c r="AY39" s="13">
        <f t="shared" si="21"/>
        <v>19696</v>
      </c>
      <c r="AZ39" s="13">
        <f t="shared" si="21"/>
        <v>18931</v>
      </c>
      <c r="BA39" s="13">
        <f t="shared" si="21"/>
        <v>19696</v>
      </c>
      <c r="BB39" s="13">
        <f t="shared" si="21"/>
        <v>18548</v>
      </c>
      <c r="BC39" s="13">
        <f t="shared" si="21"/>
        <v>19313</v>
      </c>
      <c r="BD39" s="13">
        <f t="shared" si="21"/>
        <v>18548</v>
      </c>
    </row>
    <row r="40" spans="1:56" s="16" customFormat="1" ht="12" customHeight="1" x14ac:dyDescent="0.2">
      <c r="A40" s="278">
        <v>2</v>
      </c>
      <c r="B40" s="13">
        <f t="shared" ref="B40" si="22">ROUNDUP(B19*0.85,)+35</f>
        <v>20231</v>
      </c>
      <c r="C40" s="13">
        <f t="shared" ref="C40:BD40" si="23">ROUNDUP(C19*0.85,)+35</f>
        <v>20920</v>
      </c>
      <c r="D40" s="13">
        <f t="shared" si="23"/>
        <v>23597</v>
      </c>
      <c r="E40" s="13">
        <f t="shared" si="23"/>
        <v>20920</v>
      </c>
      <c r="F40" s="13">
        <f t="shared" si="23"/>
        <v>22450</v>
      </c>
      <c r="G40" s="13">
        <f t="shared" si="23"/>
        <v>23597</v>
      </c>
      <c r="H40" s="13">
        <f t="shared" si="23"/>
        <v>19543</v>
      </c>
      <c r="I40" s="13">
        <f t="shared" si="23"/>
        <v>18395</v>
      </c>
      <c r="J40" s="13">
        <f t="shared" si="23"/>
        <v>17783</v>
      </c>
      <c r="K40" s="13">
        <f t="shared" si="23"/>
        <v>17324</v>
      </c>
      <c r="L40" s="13">
        <f t="shared" si="23"/>
        <v>17171</v>
      </c>
      <c r="M40" s="13">
        <f t="shared" si="23"/>
        <v>17324</v>
      </c>
      <c r="N40" s="13">
        <f t="shared" si="23"/>
        <v>17171</v>
      </c>
      <c r="O40" s="13">
        <f t="shared" si="23"/>
        <v>17171</v>
      </c>
      <c r="P40" s="13">
        <f t="shared" si="23"/>
        <v>17324</v>
      </c>
      <c r="Q40" s="13">
        <f t="shared" si="23"/>
        <v>17477</v>
      </c>
      <c r="R40" s="13">
        <f t="shared" si="23"/>
        <v>17324</v>
      </c>
      <c r="S40" s="13">
        <f t="shared" si="23"/>
        <v>17783</v>
      </c>
      <c r="T40" s="13">
        <f t="shared" si="23"/>
        <v>20231</v>
      </c>
      <c r="U40" s="13">
        <f t="shared" si="23"/>
        <v>19543</v>
      </c>
      <c r="V40" s="13">
        <f t="shared" si="23"/>
        <v>20920</v>
      </c>
      <c r="W40" s="205">
        <f t="shared" si="23"/>
        <v>23597</v>
      </c>
      <c r="X40" s="13">
        <f t="shared" si="23"/>
        <v>32854</v>
      </c>
      <c r="Y40" s="13">
        <f t="shared" si="23"/>
        <v>34384</v>
      </c>
      <c r="Z40" s="13">
        <f t="shared" si="23"/>
        <v>42034</v>
      </c>
      <c r="AA40" s="13">
        <f t="shared" si="23"/>
        <v>42034</v>
      </c>
      <c r="AB40" s="13">
        <f t="shared" si="23"/>
        <v>38591</v>
      </c>
      <c r="AC40" s="13">
        <f t="shared" si="23"/>
        <v>32854</v>
      </c>
      <c r="AD40" s="13">
        <f t="shared" si="23"/>
        <v>30559</v>
      </c>
      <c r="AE40" s="205">
        <f t="shared" si="23"/>
        <v>25816</v>
      </c>
      <c r="AF40" s="205">
        <f t="shared" si="23"/>
        <v>26581</v>
      </c>
      <c r="AG40" s="205">
        <f t="shared" si="23"/>
        <v>25816</v>
      </c>
      <c r="AH40" s="205">
        <f t="shared" si="23"/>
        <v>25816</v>
      </c>
      <c r="AI40" s="205">
        <f t="shared" si="23"/>
        <v>27346</v>
      </c>
      <c r="AJ40" s="205">
        <f t="shared" si="23"/>
        <v>27346</v>
      </c>
      <c r="AK40" s="205">
        <f t="shared" si="23"/>
        <v>28876</v>
      </c>
      <c r="AL40" s="205">
        <f t="shared" si="23"/>
        <v>28876</v>
      </c>
      <c r="AM40" s="205">
        <f t="shared" si="23"/>
        <v>29641</v>
      </c>
      <c r="AN40" s="205">
        <f t="shared" si="23"/>
        <v>29641</v>
      </c>
      <c r="AO40" s="205">
        <f t="shared" si="23"/>
        <v>29641</v>
      </c>
      <c r="AP40" s="205">
        <f t="shared" si="23"/>
        <v>33619</v>
      </c>
      <c r="AQ40" s="205">
        <f t="shared" si="23"/>
        <v>33619</v>
      </c>
      <c r="AR40" s="205">
        <f t="shared" si="23"/>
        <v>33619</v>
      </c>
      <c r="AS40" s="205">
        <f t="shared" si="23"/>
        <v>29641</v>
      </c>
      <c r="AT40" s="205">
        <f t="shared" si="23"/>
        <v>28876</v>
      </c>
      <c r="AU40" s="205">
        <f t="shared" si="23"/>
        <v>25816</v>
      </c>
      <c r="AV40" s="205">
        <f t="shared" si="23"/>
        <v>27346</v>
      </c>
      <c r="AW40" s="205">
        <f t="shared" si="23"/>
        <v>26581</v>
      </c>
      <c r="AX40" s="13">
        <f t="shared" si="23"/>
        <v>20231</v>
      </c>
      <c r="AY40" s="13">
        <f t="shared" si="23"/>
        <v>20996</v>
      </c>
      <c r="AZ40" s="13">
        <f t="shared" si="23"/>
        <v>20231</v>
      </c>
      <c r="BA40" s="13">
        <f t="shared" si="23"/>
        <v>20996</v>
      </c>
      <c r="BB40" s="13">
        <f t="shared" si="23"/>
        <v>19849</v>
      </c>
      <c r="BC40" s="13">
        <f t="shared" si="23"/>
        <v>20614</v>
      </c>
      <c r="BD40" s="13">
        <f t="shared" si="23"/>
        <v>19849</v>
      </c>
    </row>
    <row r="41" spans="1:56" s="16" customFormat="1" ht="12" customHeight="1" x14ac:dyDescent="0.2">
      <c r="A41" s="278">
        <v>3</v>
      </c>
      <c r="B41" s="13">
        <f t="shared" ref="B41" si="24">ROUNDUP(B20*0.85,)+35</f>
        <v>21226</v>
      </c>
      <c r="C41" s="13">
        <f t="shared" ref="C41:BD41" si="25">ROUNDUP(C20*0.85,)+35</f>
        <v>21914</v>
      </c>
      <c r="D41" s="13">
        <f t="shared" si="25"/>
        <v>24592</v>
      </c>
      <c r="E41" s="13">
        <f t="shared" si="25"/>
        <v>21914</v>
      </c>
      <c r="F41" s="13">
        <f t="shared" si="25"/>
        <v>23444</v>
      </c>
      <c r="G41" s="13">
        <f t="shared" si="25"/>
        <v>24592</v>
      </c>
      <c r="H41" s="13">
        <f t="shared" si="25"/>
        <v>20537</v>
      </c>
      <c r="I41" s="13">
        <f t="shared" si="25"/>
        <v>19390</v>
      </c>
      <c r="J41" s="13">
        <f t="shared" si="25"/>
        <v>18778</v>
      </c>
      <c r="K41" s="13">
        <f t="shared" si="25"/>
        <v>18319</v>
      </c>
      <c r="L41" s="13">
        <f t="shared" si="25"/>
        <v>18166</v>
      </c>
      <c r="M41" s="13">
        <f t="shared" si="25"/>
        <v>18319</v>
      </c>
      <c r="N41" s="13">
        <f t="shared" si="25"/>
        <v>18166</v>
      </c>
      <c r="O41" s="13">
        <f t="shared" si="25"/>
        <v>18166</v>
      </c>
      <c r="P41" s="13">
        <f t="shared" si="25"/>
        <v>18319</v>
      </c>
      <c r="Q41" s="13">
        <f t="shared" si="25"/>
        <v>18472</v>
      </c>
      <c r="R41" s="13">
        <f t="shared" si="25"/>
        <v>18319</v>
      </c>
      <c r="S41" s="13">
        <f t="shared" si="25"/>
        <v>18778</v>
      </c>
      <c r="T41" s="13">
        <f t="shared" si="25"/>
        <v>21226</v>
      </c>
      <c r="U41" s="13">
        <f t="shared" si="25"/>
        <v>20537</v>
      </c>
      <c r="V41" s="13">
        <f t="shared" si="25"/>
        <v>21914</v>
      </c>
      <c r="W41" s="205">
        <f t="shared" si="25"/>
        <v>24592</v>
      </c>
      <c r="X41" s="13">
        <f t="shared" si="25"/>
        <v>34307</v>
      </c>
      <c r="Y41" s="13">
        <f t="shared" si="25"/>
        <v>35837</v>
      </c>
      <c r="Z41" s="13">
        <f t="shared" si="25"/>
        <v>43487</v>
      </c>
      <c r="AA41" s="13">
        <f t="shared" si="25"/>
        <v>43487</v>
      </c>
      <c r="AB41" s="13">
        <f t="shared" si="25"/>
        <v>40045</v>
      </c>
      <c r="AC41" s="13">
        <f t="shared" si="25"/>
        <v>34307</v>
      </c>
      <c r="AD41" s="13">
        <f t="shared" si="25"/>
        <v>32012</v>
      </c>
      <c r="AE41" s="205">
        <f t="shared" si="25"/>
        <v>27116</v>
      </c>
      <c r="AF41" s="205">
        <f t="shared" si="25"/>
        <v>27881</v>
      </c>
      <c r="AG41" s="205">
        <f t="shared" si="25"/>
        <v>27116</v>
      </c>
      <c r="AH41" s="205">
        <f t="shared" si="25"/>
        <v>27116</v>
      </c>
      <c r="AI41" s="205">
        <f t="shared" si="25"/>
        <v>28646</v>
      </c>
      <c r="AJ41" s="205">
        <f t="shared" si="25"/>
        <v>28646</v>
      </c>
      <c r="AK41" s="205">
        <f t="shared" si="25"/>
        <v>30176</v>
      </c>
      <c r="AL41" s="205">
        <f t="shared" si="25"/>
        <v>30176</v>
      </c>
      <c r="AM41" s="205">
        <f t="shared" si="25"/>
        <v>30941</v>
      </c>
      <c r="AN41" s="205">
        <f t="shared" si="25"/>
        <v>30941</v>
      </c>
      <c r="AO41" s="205">
        <f t="shared" si="25"/>
        <v>30941</v>
      </c>
      <c r="AP41" s="205">
        <f t="shared" si="25"/>
        <v>34919</v>
      </c>
      <c r="AQ41" s="205">
        <f t="shared" si="25"/>
        <v>34919</v>
      </c>
      <c r="AR41" s="205">
        <f t="shared" si="25"/>
        <v>34919</v>
      </c>
      <c r="AS41" s="205">
        <f t="shared" si="25"/>
        <v>30941</v>
      </c>
      <c r="AT41" s="205">
        <f t="shared" si="25"/>
        <v>30176</v>
      </c>
      <c r="AU41" s="205">
        <f t="shared" si="25"/>
        <v>27116</v>
      </c>
      <c r="AV41" s="205">
        <f t="shared" si="25"/>
        <v>28646</v>
      </c>
      <c r="AW41" s="205">
        <f t="shared" si="25"/>
        <v>27881</v>
      </c>
      <c r="AX41" s="13">
        <f t="shared" si="25"/>
        <v>21532</v>
      </c>
      <c r="AY41" s="13">
        <f t="shared" si="25"/>
        <v>22297</v>
      </c>
      <c r="AZ41" s="13">
        <f t="shared" si="25"/>
        <v>21532</v>
      </c>
      <c r="BA41" s="13">
        <f t="shared" si="25"/>
        <v>22297</v>
      </c>
      <c r="BB41" s="13">
        <f t="shared" si="25"/>
        <v>21149</v>
      </c>
      <c r="BC41" s="13">
        <f t="shared" si="25"/>
        <v>21914</v>
      </c>
      <c r="BD41" s="13">
        <f t="shared" si="25"/>
        <v>21149</v>
      </c>
    </row>
    <row r="42" spans="1:56" s="16" customFormat="1" ht="12" customHeight="1" x14ac:dyDescent="0.2">
      <c r="A42" s="278">
        <v>4</v>
      </c>
      <c r="B42" s="13">
        <f t="shared" ref="B42" si="26">ROUNDUP(B21*0.85,)+35</f>
        <v>22220</v>
      </c>
      <c r="C42" s="13">
        <f t="shared" ref="C42:BD42" si="27">ROUNDUP(C21*0.85,)+35</f>
        <v>22909</v>
      </c>
      <c r="D42" s="13">
        <f t="shared" si="27"/>
        <v>25586</v>
      </c>
      <c r="E42" s="13">
        <f t="shared" si="27"/>
        <v>22909</v>
      </c>
      <c r="F42" s="13">
        <f t="shared" si="27"/>
        <v>24439</v>
      </c>
      <c r="G42" s="13">
        <f t="shared" si="27"/>
        <v>25586</v>
      </c>
      <c r="H42" s="13">
        <f t="shared" si="27"/>
        <v>21532</v>
      </c>
      <c r="I42" s="13">
        <f t="shared" si="27"/>
        <v>20384</v>
      </c>
      <c r="J42" s="13">
        <f t="shared" si="27"/>
        <v>19772</v>
      </c>
      <c r="K42" s="13">
        <f t="shared" si="27"/>
        <v>19313</v>
      </c>
      <c r="L42" s="13">
        <f t="shared" si="27"/>
        <v>19160</v>
      </c>
      <c r="M42" s="13">
        <f t="shared" si="27"/>
        <v>19313</v>
      </c>
      <c r="N42" s="13">
        <f t="shared" si="27"/>
        <v>19160</v>
      </c>
      <c r="O42" s="13">
        <f t="shared" si="27"/>
        <v>19160</v>
      </c>
      <c r="P42" s="13">
        <f t="shared" si="27"/>
        <v>19313</v>
      </c>
      <c r="Q42" s="13">
        <f t="shared" si="27"/>
        <v>19466</v>
      </c>
      <c r="R42" s="13">
        <f t="shared" si="27"/>
        <v>19313</v>
      </c>
      <c r="S42" s="13">
        <f t="shared" si="27"/>
        <v>19772</v>
      </c>
      <c r="T42" s="13">
        <f t="shared" si="27"/>
        <v>22220</v>
      </c>
      <c r="U42" s="13">
        <f t="shared" si="27"/>
        <v>21532</v>
      </c>
      <c r="V42" s="13">
        <f t="shared" si="27"/>
        <v>22909</v>
      </c>
      <c r="W42" s="205">
        <f t="shared" si="27"/>
        <v>25586</v>
      </c>
      <c r="X42" s="13">
        <f t="shared" si="27"/>
        <v>35761</v>
      </c>
      <c r="Y42" s="13">
        <f t="shared" si="27"/>
        <v>37291</v>
      </c>
      <c r="Z42" s="13">
        <f t="shared" si="27"/>
        <v>44941</v>
      </c>
      <c r="AA42" s="13">
        <f t="shared" si="27"/>
        <v>44941</v>
      </c>
      <c r="AB42" s="13">
        <f t="shared" si="27"/>
        <v>41498</v>
      </c>
      <c r="AC42" s="13">
        <f t="shared" si="27"/>
        <v>35761</v>
      </c>
      <c r="AD42" s="13">
        <f t="shared" si="27"/>
        <v>33466</v>
      </c>
      <c r="AE42" s="205">
        <f t="shared" si="27"/>
        <v>28417</v>
      </c>
      <c r="AF42" s="205">
        <f t="shared" si="27"/>
        <v>29182</v>
      </c>
      <c r="AG42" s="205">
        <f t="shared" si="27"/>
        <v>28417</v>
      </c>
      <c r="AH42" s="205">
        <f t="shared" si="27"/>
        <v>28417</v>
      </c>
      <c r="AI42" s="205">
        <f t="shared" si="27"/>
        <v>29947</v>
      </c>
      <c r="AJ42" s="205">
        <f t="shared" si="27"/>
        <v>29947</v>
      </c>
      <c r="AK42" s="205">
        <f t="shared" si="27"/>
        <v>31477</v>
      </c>
      <c r="AL42" s="205">
        <f t="shared" si="27"/>
        <v>31477</v>
      </c>
      <c r="AM42" s="205">
        <f t="shared" si="27"/>
        <v>32242</v>
      </c>
      <c r="AN42" s="205">
        <f t="shared" si="27"/>
        <v>32242</v>
      </c>
      <c r="AO42" s="205">
        <f t="shared" si="27"/>
        <v>32242</v>
      </c>
      <c r="AP42" s="205">
        <f t="shared" si="27"/>
        <v>36220</v>
      </c>
      <c r="AQ42" s="205">
        <f t="shared" si="27"/>
        <v>36220</v>
      </c>
      <c r="AR42" s="205">
        <f t="shared" si="27"/>
        <v>36220</v>
      </c>
      <c r="AS42" s="205">
        <f t="shared" si="27"/>
        <v>32242</v>
      </c>
      <c r="AT42" s="205">
        <f t="shared" si="27"/>
        <v>31477</v>
      </c>
      <c r="AU42" s="205">
        <f t="shared" si="27"/>
        <v>28417</v>
      </c>
      <c r="AV42" s="205">
        <f t="shared" si="27"/>
        <v>29947</v>
      </c>
      <c r="AW42" s="205">
        <f t="shared" si="27"/>
        <v>29182</v>
      </c>
      <c r="AX42" s="13">
        <f t="shared" si="27"/>
        <v>22832</v>
      </c>
      <c r="AY42" s="13">
        <f t="shared" si="27"/>
        <v>23597</v>
      </c>
      <c r="AZ42" s="13">
        <f t="shared" si="27"/>
        <v>22832</v>
      </c>
      <c r="BA42" s="13">
        <f t="shared" si="27"/>
        <v>23597</v>
      </c>
      <c r="BB42" s="13">
        <f t="shared" si="27"/>
        <v>22450</v>
      </c>
      <c r="BC42" s="13">
        <f t="shared" si="27"/>
        <v>23215</v>
      </c>
      <c r="BD42" s="13">
        <f t="shared" si="27"/>
        <v>22450</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18" t="s">
        <v>329</v>
      </c>
    </row>
    <row r="47" spans="1:56" s="14" customFormat="1" ht="12.75" customHeight="1" x14ac:dyDescent="0.2">
      <c r="A47" s="318"/>
    </row>
    <row r="48" spans="1:56"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435</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6"/>
  <sheetViews>
    <sheetView zoomScaleNormal="100" workbookViewId="0">
      <selection activeCell="Z32" activeCellId="1" sqref="A26:A29 Z32"/>
    </sheetView>
  </sheetViews>
  <sheetFormatPr defaultColWidth="9.140625" defaultRowHeight="15" x14ac:dyDescent="0.25"/>
  <cols>
    <col min="1" max="1" width="61.5703125" style="2" customWidth="1"/>
    <col min="2" max="2" width="10.42578125" style="1" customWidth="1"/>
    <col min="3" max="5" width="10.42578125" style="1" bestFit="1" customWidth="1"/>
    <col min="6" max="9" width="10.42578125" style="1" customWidth="1"/>
    <col min="10" max="10" width="10.42578125" style="1" bestFit="1" customWidth="1"/>
    <col min="11" max="13" width="10.42578125" style="1" customWidth="1"/>
    <col min="14" max="15" width="10.42578125" style="1" bestFit="1" customWidth="1"/>
    <col min="16" max="21" width="10.42578125" style="1" customWidth="1"/>
    <col min="22" max="23" width="10.42578125" style="1" bestFit="1" customWidth="1"/>
    <col min="24" max="26" width="10.42578125" style="1" hidden="1" customWidth="1"/>
    <col min="27" max="30" width="0" style="1" hidden="1" customWidth="1"/>
    <col min="31"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95">
        <f>'C завтраками| Bed and breakfast'!B4</f>
        <v>45588</v>
      </c>
      <c r="C3" s="195">
        <f>'C завтраками| Bed and breakfast'!C4</f>
        <v>45589</v>
      </c>
      <c r="D3" s="195">
        <f>'C завтраками| Bed and breakfast'!D4</f>
        <v>45591</v>
      </c>
      <c r="E3" s="195">
        <f>'C завтраками| Bed and breakfast'!E4</f>
        <v>45592</v>
      </c>
      <c r="F3" s="195">
        <f>'C завтраками| Bed and breakfast'!F4</f>
        <v>45595</v>
      </c>
      <c r="G3" s="195">
        <f>'C завтраками| Bed and breakfast'!G4</f>
        <v>45596</v>
      </c>
      <c r="H3" s="195">
        <f>'C завтраками| Bed and breakfast'!H4</f>
        <v>45597</v>
      </c>
      <c r="I3" s="113">
        <f>'C завтраками| Bed and breakfast'!I4</f>
        <v>45599</v>
      </c>
      <c r="J3" s="113">
        <f>'C завтраками| Bed and breakfast'!J4</f>
        <v>45600</v>
      </c>
      <c r="K3" s="195">
        <f>'C завтраками| Bed and breakfast'!K4</f>
        <v>45601</v>
      </c>
      <c r="L3" s="113">
        <f>'C завтраками| Bed and breakfast'!L4</f>
        <v>45604</v>
      </c>
      <c r="M3" s="195">
        <f>'C завтраками| Bed and breakfast'!M4</f>
        <v>45616</v>
      </c>
      <c r="N3" s="113">
        <f>'C завтраками| Bed and breakfast'!N4</f>
        <v>45618</v>
      </c>
      <c r="O3" s="113">
        <f>'C завтраками| Bed and breakfast'!O4</f>
        <v>45627</v>
      </c>
      <c r="P3" s="113">
        <f>'C завтраками| Bed and breakfast'!P4</f>
        <v>45632</v>
      </c>
      <c r="Q3" s="195">
        <f>'C завтраками| Bed and breakfast'!Q4</f>
        <v>45636</v>
      </c>
      <c r="R3" s="113">
        <f>'C завтраками| Bed and breakfast'!R4</f>
        <v>45639</v>
      </c>
      <c r="S3" s="113">
        <f>'C завтраками| Bed and breakfast'!S4</f>
        <v>45641</v>
      </c>
      <c r="T3" s="113">
        <f>'C завтраками| Bed and breakfast'!T4</f>
        <v>45646</v>
      </c>
      <c r="U3" s="113">
        <f>'C завтраками| Bed and breakfast'!U4</f>
        <v>45648</v>
      </c>
      <c r="V3" s="113">
        <f>'C завтраками| Bed and breakfast'!V4</f>
        <v>45652</v>
      </c>
      <c r="W3" s="195">
        <f>'C завтраками| Bed and breakfast'!W4</f>
        <v>45653</v>
      </c>
      <c r="X3" s="195">
        <f>'C завтраками| Bed and breakfast'!X4</f>
        <v>45655</v>
      </c>
      <c r="Y3" s="195">
        <f>'C завтраками| Bed and breakfast'!Y4</f>
        <v>45656</v>
      </c>
      <c r="Z3" s="195">
        <f>'C завтраками| Bed and breakfast'!Z4</f>
        <v>45657</v>
      </c>
      <c r="AA3" s="195">
        <f>'C завтраками| Bed and breakfast'!AA4</f>
        <v>45658</v>
      </c>
      <c r="AB3" s="195">
        <f>'C завтраками| Bed and breakfast'!AB4</f>
        <v>45662</v>
      </c>
      <c r="AC3" s="195">
        <f>'C завтраками| Bed and breakfast'!AC4</f>
        <v>45664</v>
      </c>
      <c r="AD3" s="195">
        <f>'C завтраками| Bed and breakfast'!AD4</f>
        <v>45665</v>
      </c>
      <c r="AE3" s="195">
        <f>'C завтраками| Bed and breakfast'!AE4</f>
        <v>45666</v>
      </c>
      <c r="AF3" s="195">
        <f>'C завтраками| Bed and breakfast'!AF4</f>
        <v>45667</v>
      </c>
      <c r="AG3" s="195">
        <f>'C завтраками| Bed and breakfast'!AG4</f>
        <v>45669</v>
      </c>
      <c r="AH3" s="195">
        <f>'C завтраками| Bed and breakfast'!AH4</f>
        <v>45670</v>
      </c>
      <c r="AI3" s="195">
        <f>'C завтраками| Bed and breakfast'!AI4</f>
        <v>45674</v>
      </c>
      <c r="AJ3" s="195">
        <f>'C завтраками| Bed and breakfast'!AJ4</f>
        <v>45676</v>
      </c>
      <c r="AK3" s="195">
        <f>'C завтраками| Bed and breakfast'!AK4</f>
        <v>45681</v>
      </c>
      <c r="AL3" s="195">
        <f>'C завтраками| Bed and breakfast'!AL4</f>
        <v>45683</v>
      </c>
      <c r="AM3" s="195">
        <f>'C завтраками| Bed and breakfast'!AM4</f>
        <v>45688</v>
      </c>
      <c r="AN3" s="195">
        <f>'C завтраками| Bed and breakfast'!AN4</f>
        <v>45695</v>
      </c>
      <c r="AO3" s="195">
        <f>'C завтраками| Bed and breakfast'!AO4</f>
        <v>45697</v>
      </c>
      <c r="AP3" s="195">
        <f>'C завтраками| Bed and breakfast'!AP4</f>
        <v>45702</v>
      </c>
      <c r="AQ3" s="195">
        <f>'C завтраками| Bed and breakfast'!AQ4</f>
        <v>45704</v>
      </c>
      <c r="AR3" s="195">
        <f>'C завтраками| Bed and breakfast'!AR4</f>
        <v>45709</v>
      </c>
      <c r="AS3" s="195">
        <f>'C завтраками| Bed and breakfast'!AS4</f>
        <v>45712</v>
      </c>
      <c r="AT3" s="195">
        <f>'C завтраками| Bed and breakfast'!AT4</f>
        <v>45717</v>
      </c>
      <c r="AU3" s="195">
        <f>'C завтраками| Bed and breakfast'!AU4</f>
        <v>45718</v>
      </c>
      <c r="AV3" s="195">
        <f>'C завтраками| Bed and breakfast'!AV4</f>
        <v>45723</v>
      </c>
      <c r="AW3" s="195">
        <f>'C завтраками| Bed and breakfast'!AW4</f>
        <v>45726</v>
      </c>
      <c r="AX3" s="113">
        <f>'C завтраками| Bed and breakfast'!AX4</f>
        <v>45727</v>
      </c>
      <c r="AY3" s="113">
        <f>'C завтраками| Bed and breakfast'!AY4</f>
        <v>45730</v>
      </c>
      <c r="AZ3" s="113">
        <f>'C завтраками| Bed and breakfast'!AZ4</f>
        <v>45732</v>
      </c>
      <c r="BA3" s="113">
        <f>'C завтраками| Bed and breakfast'!BA4</f>
        <v>45737</v>
      </c>
      <c r="BB3" s="113">
        <f>'C завтраками| Bed and breakfast'!BB4</f>
        <v>45739</v>
      </c>
      <c r="BC3" s="113">
        <f>'C завтраками| Bed and breakfast'!BC4</f>
        <v>45744</v>
      </c>
      <c r="BD3" s="113">
        <f>'C завтраками| Bed and breakfast'!BD4</f>
        <v>45746</v>
      </c>
    </row>
    <row r="4" spans="1:56" s="8" customFormat="1" x14ac:dyDescent="0.25">
      <c r="A4" s="5"/>
      <c r="B4" s="195">
        <f>'C завтраками| Bed and breakfast'!B5</f>
        <v>45588</v>
      </c>
      <c r="C4" s="195">
        <f>'C завтраками| Bed and breakfast'!C5</f>
        <v>45590</v>
      </c>
      <c r="D4" s="195">
        <f>'C завтраками| Bed and breakfast'!D5</f>
        <v>45591</v>
      </c>
      <c r="E4" s="195">
        <f>'C завтраками| Bed and breakfast'!E5</f>
        <v>45594</v>
      </c>
      <c r="F4" s="195">
        <f>'C завтраками| Bed and breakfast'!F5</f>
        <v>45595</v>
      </c>
      <c r="G4" s="195">
        <f>'C завтраками| Bed and breakfast'!G5</f>
        <v>45596</v>
      </c>
      <c r="H4" s="195">
        <f>'C завтраками| Bed and breakfast'!H5</f>
        <v>45598</v>
      </c>
      <c r="I4" s="113">
        <f>'C завтраками| Bed and breakfast'!I5</f>
        <v>45599</v>
      </c>
      <c r="J4" s="113">
        <f>'C завтраками| Bed and breakfast'!J5</f>
        <v>45600</v>
      </c>
      <c r="K4" s="195">
        <f>'C завтраками| Bed and breakfast'!K5</f>
        <v>45603</v>
      </c>
      <c r="L4" s="113">
        <f>'C завтраками| Bed and breakfast'!L5</f>
        <v>45615</v>
      </c>
      <c r="M4" s="195">
        <f>'C завтраками| Bed and breakfast'!M5</f>
        <v>45617</v>
      </c>
      <c r="N4" s="113">
        <f>'C завтраками| Bed and breakfast'!N5</f>
        <v>45626</v>
      </c>
      <c r="O4" s="113">
        <f>'C завтраками| Bed and breakfast'!O5</f>
        <v>45631</v>
      </c>
      <c r="P4" s="113">
        <f>'C завтраками| Bed and breakfast'!P5</f>
        <v>45635</v>
      </c>
      <c r="Q4" s="195">
        <f>'C завтраками| Bed and breakfast'!Q5</f>
        <v>45638</v>
      </c>
      <c r="R4" s="113">
        <f>'C завтраками| Bed and breakfast'!R5</f>
        <v>45640</v>
      </c>
      <c r="S4" s="113">
        <f>'C завтраками| Bed and breakfast'!S5</f>
        <v>45645</v>
      </c>
      <c r="T4" s="113">
        <f>'C завтраками| Bed and breakfast'!T5</f>
        <v>45647</v>
      </c>
      <c r="U4" s="113">
        <f>'C завтраками| Bed and breakfast'!U5</f>
        <v>45651</v>
      </c>
      <c r="V4" s="113">
        <f>'C завтраками| Bed and breakfast'!V5</f>
        <v>45652</v>
      </c>
      <c r="W4" s="195">
        <f>'C завтраками| Bed and breakfast'!W5</f>
        <v>45654</v>
      </c>
      <c r="X4" s="195">
        <f>'C завтраками| Bed and breakfast'!X5</f>
        <v>45655</v>
      </c>
      <c r="Y4" s="195">
        <f>'C завтраками| Bed and breakfast'!Y5</f>
        <v>45656</v>
      </c>
      <c r="Z4" s="195">
        <f>'C завтраками| Bed and breakfast'!Z5</f>
        <v>45657</v>
      </c>
      <c r="AA4" s="195">
        <f>'C завтраками| Bed and breakfast'!AA5</f>
        <v>45661</v>
      </c>
      <c r="AB4" s="195">
        <f>'C завтраками| Bed and breakfast'!AB5</f>
        <v>45663</v>
      </c>
      <c r="AC4" s="195">
        <f>'C завтраками| Bed and breakfast'!AC5</f>
        <v>45664</v>
      </c>
      <c r="AD4" s="195">
        <f>'C завтраками| Bed and breakfast'!AD5</f>
        <v>45665</v>
      </c>
      <c r="AE4" s="195">
        <f>'C завтраками| Bed and breakfast'!AE5</f>
        <v>45666</v>
      </c>
      <c r="AF4" s="195">
        <f>'C завтраками| Bed and breakfast'!AF5</f>
        <v>45668</v>
      </c>
      <c r="AG4" s="195">
        <f>'C завтраками| Bed and breakfast'!AG5</f>
        <v>45669</v>
      </c>
      <c r="AH4" s="195">
        <f>'C завтраками| Bed and breakfast'!AH5</f>
        <v>45673</v>
      </c>
      <c r="AI4" s="195">
        <f>'C завтраками| Bed and breakfast'!AI5</f>
        <v>45675</v>
      </c>
      <c r="AJ4" s="195">
        <f>'C завтраками| Bed and breakfast'!AJ5</f>
        <v>45680</v>
      </c>
      <c r="AK4" s="195">
        <f>'C завтраками| Bed and breakfast'!AK5</f>
        <v>45682</v>
      </c>
      <c r="AL4" s="195">
        <f>'C завтраками| Bed and breakfast'!AL5</f>
        <v>45687</v>
      </c>
      <c r="AM4" s="195">
        <f>'C завтраками| Bed and breakfast'!AM5</f>
        <v>45694</v>
      </c>
      <c r="AN4" s="195">
        <f>'C завтраками| Bed and breakfast'!AN5</f>
        <v>45696</v>
      </c>
      <c r="AO4" s="195">
        <f>'C завтраками| Bed and breakfast'!AO5</f>
        <v>45701</v>
      </c>
      <c r="AP4" s="195">
        <f>'C завтраками| Bed and breakfast'!AP5</f>
        <v>45703</v>
      </c>
      <c r="AQ4" s="195">
        <f>'C завтраками| Bed and breakfast'!AQ5</f>
        <v>45708</v>
      </c>
      <c r="AR4" s="195">
        <f>'C завтраками| Bed and breakfast'!AR5</f>
        <v>45711</v>
      </c>
      <c r="AS4" s="195">
        <f>'C завтраками| Bed and breakfast'!AS5</f>
        <v>45716</v>
      </c>
      <c r="AT4" s="195">
        <f>'C завтраками| Bed and breakfast'!AT5</f>
        <v>45717</v>
      </c>
      <c r="AU4" s="195">
        <f>'C завтраками| Bed and breakfast'!AU5</f>
        <v>45722</v>
      </c>
      <c r="AV4" s="195">
        <f>'C завтраками| Bed and breakfast'!AV5</f>
        <v>45725</v>
      </c>
      <c r="AW4" s="195">
        <f>'C завтраками| Bed and breakfast'!AW5</f>
        <v>45726</v>
      </c>
      <c r="AX4" s="113">
        <f>'C завтраками| Bed and breakfast'!AX5</f>
        <v>45729</v>
      </c>
      <c r="AY4" s="113">
        <f>'C завтраками| Bed and breakfast'!AY5</f>
        <v>45731</v>
      </c>
      <c r="AZ4" s="113">
        <f>'C завтраками| Bed and breakfast'!AZ5</f>
        <v>45736</v>
      </c>
      <c r="BA4" s="113">
        <f>'C завтраками| Bed and breakfast'!BA5</f>
        <v>45738</v>
      </c>
      <c r="BB4" s="113">
        <f>'C завтраками| Bed and breakfast'!BB5</f>
        <v>45743</v>
      </c>
      <c r="BC4" s="113">
        <f>'C завтраками| Bed and breakfast'!BC5</f>
        <v>45745</v>
      </c>
      <c r="BD4" s="113">
        <f>'C завтраками| Bed and breakfast'!BD5</f>
        <v>45747</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9090</v>
      </c>
      <c r="C6" s="13">
        <f>'C завтраками| Bed and breakfast'!C7*0.9</f>
        <v>9900</v>
      </c>
      <c r="D6" s="13">
        <f>'C завтраками| Bed and breakfast'!D7*0.9</f>
        <v>13050</v>
      </c>
      <c r="E6" s="13">
        <f>'C завтраками| Bed and breakfast'!E7*0.9</f>
        <v>9900</v>
      </c>
      <c r="F6" s="13">
        <f>'C завтраками| Bed and breakfast'!F7*0.9</f>
        <v>11700</v>
      </c>
      <c r="G6" s="13">
        <f>'C завтраками| Bed and breakfast'!G7*0.9</f>
        <v>13050</v>
      </c>
      <c r="H6" s="13">
        <f>'C завтраками| Bed and breakfast'!H7*0.9</f>
        <v>8280</v>
      </c>
      <c r="I6" s="13">
        <f>'C завтраками| Bed and breakfast'!I7*0.9</f>
        <v>6930</v>
      </c>
      <c r="J6" s="13">
        <f>'C завтраками| Bed and breakfast'!J7*0.9</f>
        <v>6210</v>
      </c>
      <c r="K6" s="13">
        <f>'C завтраками| Bed and breakfast'!K7*0.9</f>
        <v>5670</v>
      </c>
      <c r="L6" s="13">
        <f>'C завтраками| Bed and breakfast'!L7*0.9</f>
        <v>5490</v>
      </c>
      <c r="M6" s="13">
        <f>'C завтраками| Bed and breakfast'!M7*0.9</f>
        <v>5670</v>
      </c>
      <c r="N6" s="13">
        <f>'C завтраками| Bed and breakfast'!N7*0.9</f>
        <v>5490</v>
      </c>
      <c r="O6" s="13">
        <f>'C завтраками| Bed and breakfast'!O7*0.9</f>
        <v>5490</v>
      </c>
      <c r="P6" s="13">
        <f>'C завтраками| Bed and breakfast'!P7*0.9</f>
        <v>5670</v>
      </c>
      <c r="Q6" s="13">
        <f>'C завтраками| Bed and breakfast'!Q7*0.9</f>
        <v>5850</v>
      </c>
      <c r="R6" s="13">
        <f>'C завтраками| Bed and breakfast'!R7*0.9</f>
        <v>5670</v>
      </c>
      <c r="S6" s="13">
        <f>'C завтраками| Bed and breakfast'!S7*0.9</f>
        <v>6210</v>
      </c>
      <c r="T6" s="13">
        <f>'C завтраками| Bed and breakfast'!T7*0.9</f>
        <v>9090</v>
      </c>
      <c r="U6" s="13">
        <f>'C завтраками| Bed and breakfast'!U7*0.9</f>
        <v>8280</v>
      </c>
      <c r="V6" s="13">
        <f>'C завтраками| Bed and breakfast'!V7*0.9</f>
        <v>9900</v>
      </c>
      <c r="W6" s="205">
        <f>'C завтраками| Bed and breakfast'!W7*0.9</f>
        <v>13050</v>
      </c>
      <c r="X6" s="13">
        <f>'C завтраками| Bed and breakfast'!X7*0.9</f>
        <v>20700</v>
      </c>
      <c r="Y6" s="13">
        <f>'C завтраками| Bed and breakfast'!Y7*0.9</f>
        <v>22500</v>
      </c>
      <c r="Z6" s="13">
        <f>'C завтраками| Bed and breakfast'!Z7*0.9</f>
        <v>31500</v>
      </c>
      <c r="AA6" s="13">
        <f>'C завтраками| Bed and breakfast'!AA7*0.9</f>
        <v>31500</v>
      </c>
      <c r="AB6" s="13">
        <f>'C завтраками| Bed and breakfast'!AB7*0.9</f>
        <v>27450</v>
      </c>
      <c r="AC6" s="13">
        <f>'C завтраками| Bed and breakfast'!AC7*0.9</f>
        <v>20700</v>
      </c>
      <c r="AD6" s="13">
        <f>'C завтраками| Bed and breakfast'!AD7*0.9</f>
        <v>18000</v>
      </c>
      <c r="AE6" s="13">
        <f>'C завтраками| Bed and breakfast'!AE7*0.9</f>
        <v>12600</v>
      </c>
      <c r="AF6" s="13">
        <f>'C завтраками| Bed and breakfast'!AF7*0.9</f>
        <v>13500</v>
      </c>
      <c r="AG6" s="13">
        <f>'C завтраками| Bed and breakfast'!AG7*0.9</f>
        <v>12600</v>
      </c>
      <c r="AH6" s="13">
        <f>'C завтраками| Bed and breakfast'!AH7*0.9</f>
        <v>12600</v>
      </c>
      <c r="AI6" s="13">
        <f>'C завтраками| Bed and breakfast'!AI7*0.9</f>
        <v>14400</v>
      </c>
      <c r="AJ6" s="205">
        <f>'C завтраками| Bed and breakfast'!AJ7*0.9</f>
        <v>14400</v>
      </c>
      <c r="AK6" s="13">
        <f>'C завтраками| Bed and breakfast'!AK7*0.9</f>
        <v>16200</v>
      </c>
      <c r="AL6" s="13">
        <f>'C завтраками| Bed and breakfast'!AL7*0.9</f>
        <v>16200</v>
      </c>
      <c r="AM6" s="205">
        <f>'C завтраками| Bed and breakfast'!AM7*0.9</f>
        <v>17100</v>
      </c>
      <c r="AN6" s="13">
        <f>'C завтраками| Bed and breakfast'!AN7*0.9</f>
        <v>17100</v>
      </c>
      <c r="AO6" s="205">
        <f>'C завтраками| Bed and breakfast'!AO7*0.9</f>
        <v>17100</v>
      </c>
      <c r="AP6" s="205">
        <f>'C завтраками| Bed and breakfast'!AP7*0.9</f>
        <v>21780</v>
      </c>
      <c r="AQ6" s="205">
        <f>'C завтраками| Bed and breakfast'!AQ7*0.9</f>
        <v>21780</v>
      </c>
      <c r="AR6" s="13">
        <f>'C завтраками| Bed and breakfast'!AR7*0.9</f>
        <v>21780</v>
      </c>
      <c r="AS6" s="205">
        <f>'C завтраками| Bed and breakfast'!AS7*0.9</f>
        <v>17100</v>
      </c>
      <c r="AT6" s="13">
        <f>'C завтраками| Bed and breakfast'!AT7*0.9</f>
        <v>16200</v>
      </c>
      <c r="AU6" s="13">
        <f>'C завтраками| Bed and breakfast'!AU7*0.9</f>
        <v>12600</v>
      </c>
      <c r="AV6" s="13">
        <f>'C завтраками| Bed and breakfast'!AV7*0.9</f>
        <v>14400</v>
      </c>
      <c r="AW6" s="13">
        <f>'C завтраками| Bed and breakfast'!AW7*0.9</f>
        <v>13500</v>
      </c>
      <c r="AX6" s="13">
        <f>'C завтраками| Bed and breakfast'!AX7*0.9</f>
        <v>8730</v>
      </c>
      <c r="AY6" s="13">
        <f>'C завтраками| Bed and breakfast'!AY7*0.9</f>
        <v>9630</v>
      </c>
      <c r="AZ6" s="13">
        <f>'C завтраками| Bed and breakfast'!AZ7*0.9</f>
        <v>8730</v>
      </c>
      <c r="BA6" s="13">
        <f>'C завтраками| Bed and breakfast'!BA7*0.9</f>
        <v>9630</v>
      </c>
      <c r="BB6" s="13">
        <f>'C завтраками| Bed and breakfast'!BB7*0.9</f>
        <v>8280</v>
      </c>
      <c r="BC6" s="13">
        <f>'C завтраками| Bed and breakfast'!BC7*0.9</f>
        <v>9180</v>
      </c>
      <c r="BD6" s="13">
        <f>'C завтраками| Bed and breakfast'!BD7*0.9</f>
        <v>8280</v>
      </c>
    </row>
    <row r="7" spans="1:56" s="16" customFormat="1" ht="12" customHeight="1" x14ac:dyDescent="0.2">
      <c r="A7" s="43">
        <v>2</v>
      </c>
      <c r="B7" s="13">
        <f>'C завтраками| Bed and breakfast'!B8*0.9</f>
        <v>10260</v>
      </c>
      <c r="C7" s="13">
        <f>'C завтраками| Bed and breakfast'!C8*0.9</f>
        <v>11070</v>
      </c>
      <c r="D7" s="13">
        <f>'C завтраками| Bed and breakfast'!D8*0.9</f>
        <v>14220</v>
      </c>
      <c r="E7" s="13">
        <f>'C завтраками| Bed and breakfast'!E8*0.9</f>
        <v>11070</v>
      </c>
      <c r="F7" s="13">
        <f>'C завтраками| Bed and breakfast'!F8*0.9</f>
        <v>12870</v>
      </c>
      <c r="G7" s="13">
        <f>'C завтраками| Bed and breakfast'!G8*0.9</f>
        <v>14220</v>
      </c>
      <c r="H7" s="13">
        <f>'C завтраками| Bed and breakfast'!H8*0.9</f>
        <v>9450</v>
      </c>
      <c r="I7" s="13">
        <f>'C завтраками| Bed and breakfast'!I8*0.9</f>
        <v>8100</v>
      </c>
      <c r="J7" s="13">
        <f>'C завтраками| Bed and breakfast'!J8*0.9</f>
        <v>7380</v>
      </c>
      <c r="K7" s="13">
        <f>'C завтраками| Bed and breakfast'!K8*0.9</f>
        <v>6840</v>
      </c>
      <c r="L7" s="13">
        <f>'C завтраками| Bed and breakfast'!L8*0.9</f>
        <v>6660</v>
      </c>
      <c r="M7" s="13">
        <f>'C завтраками| Bed and breakfast'!M8*0.9</f>
        <v>6840</v>
      </c>
      <c r="N7" s="13">
        <f>'C завтраками| Bed and breakfast'!N8*0.9</f>
        <v>6660</v>
      </c>
      <c r="O7" s="13">
        <f>'C завтраками| Bed and breakfast'!O8*0.9</f>
        <v>6660</v>
      </c>
      <c r="P7" s="13">
        <f>'C завтраками| Bed and breakfast'!P8*0.9</f>
        <v>6840</v>
      </c>
      <c r="Q7" s="13">
        <f>'C завтраками| Bed and breakfast'!Q8*0.9</f>
        <v>7020</v>
      </c>
      <c r="R7" s="13">
        <f>'C завтраками| Bed and breakfast'!R8*0.9</f>
        <v>6840</v>
      </c>
      <c r="S7" s="13">
        <f>'C завтраками| Bed and breakfast'!S8*0.9</f>
        <v>7380</v>
      </c>
      <c r="T7" s="13">
        <f>'C завтраками| Bed and breakfast'!T8*0.9</f>
        <v>10260</v>
      </c>
      <c r="U7" s="13">
        <f>'C завтраками| Bed and breakfast'!U8*0.9</f>
        <v>9450</v>
      </c>
      <c r="V7" s="13">
        <f>'C завтраками| Bed and breakfast'!V8*0.9</f>
        <v>11070</v>
      </c>
      <c r="W7" s="205">
        <f>'C завтраками| Bed and breakfast'!W8*0.9</f>
        <v>14220</v>
      </c>
      <c r="X7" s="13">
        <f>'C завтраками| Bed and breakfast'!X8*0.9</f>
        <v>22410</v>
      </c>
      <c r="Y7" s="13">
        <f>'C завтраками| Bed and breakfast'!Y8*0.9</f>
        <v>24210</v>
      </c>
      <c r="Z7" s="13">
        <f>'C завтраками| Bed and breakfast'!Z8*0.9</f>
        <v>33210</v>
      </c>
      <c r="AA7" s="13">
        <f>'C завтраками| Bed and breakfast'!AA8*0.9</f>
        <v>33210</v>
      </c>
      <c r="AB7" s="13">
        <f>'C завтраками| Bed and breakfast'!AB8*0.9</f>
        <v>29160</v>
      </c>
      <c r="AC7" s="13">
        <f>'C завтраками| Bed and breakfast'!AC8*0.9</f>
        <v>22410</v>
      </c>
      <c r="AD7" s="13">
        <f>'C завтраками| Bed and breakfast'!AD8*0.9</f>
        <v>19710</v>
      </c>
      <c r="AE7" s="13">
        <f>'C завтраками| Bed and breakfast'!AE8*0.9</f>
        <v>14130</v>
      </c>
      <c r="AF7" s="13">
        <f>'C завтраками| Bed and breakfast'!AF8*0.9</f>
        <v>15030</v>
      </c>
      <c r="AG7" s="13">
        <f>'C завтраками| Bed and breakfast'!AG8*0.9</f>
        <v>14130</v>
      </c>
      <c r="AH7" s="13">
        <f>'C завтраками| Bed and breakfast'!AH8*0.9</f>
        <v>14130</v>
      </c>
      <c r="AI7" s="13">
        <f>'C завтраками| Bed and breakfast'!AI8*0.9</f>
        <v>15930</v>
      </c>
      <c r="AJ7" s="205">
        <f>'C завтраками| Bed and breakfast'!AJ8*0.9</f>
        <v>15930</v>
      </c>
      <c r="AK7" s="13">
        <f>'C завтраками| Bed and breakfast'!AK8*0.9</f>
        <v>17730</v>
      </c>
      <c r="AL7" s="13">
        <f>'C завтраками| Bed and breakfast'!AL8*0.9</f>
        <v>17730</v>
      </c>
      <c r="AM7" s="205">
        <f>'C завтраками| Bed and breakfast'!AM8*0.9</f>
        <v>18630</v>
      </c>
      <c r="AN7" s="13">
        <f>'C завтраками| Bed and breakfast'!AN8*0.9</f>
        <v>18630</v>
      </c>
      <c r="AO7" s="205">
        <f>'C завтраками| Bed and breakfast'!AO8*0.9</f>
        <v>18630</v>
      </c>
      <c r="AP7" s="205">
        <f>'C завтраками| Bed and breakfast'!AP8*0.9</f>
        <v>23310</v>
      </c>
      <c r="AQ7" s="205">
        <f>'C завтраками| Bed and breakfast'!AQ8*0.9</f>
        <v>23310</v>
      </c>
      <c r="AR7" s="13">
        <f>'C завтраками| Bed and breakfast'!AR8*0.9</f>
        <v>23310</v>
      </c>
      <c r="AS7" s="205">
        <f>'C завтраками| Bed and breakfast'!AS8*0.9</f>
        <v>18630</v>
      </c>
      <c r="AT7" s="13">
        <f>'C завтраками| Bed and breakfast'!AT8*0.9</f>
        <v>17730</v>
      </c>
      <c r="AU7" s="13">
        <f>'C завтраками| Bed and breakfast'!AU8*0.9</f>
        <v>14130</v>
      </c>
      <c r="AV7" s="13">
        <f>'C завтраками| Bed and breakfast'!AV8*0.9</f>
        <v>15930</v>
      </c>
      <c r="AW7" s="13">
        <f>'C завтраками| Bed and breakfast'!AW8*0.9</f>
        <v>15030</v>
      </c>
      <c r="AX7" s="13">
        <f>'C завтраками| Bed and breakfast'!AX8*0.9</f>
        <v>10260</v>
      </c>
      <c r="AY7" s="13">
        <f>'C завтраками| Bed and breakfast'!AY8*0.9</f>
        <v>11160</v>
      </c>
      <c r="AZ7" s="13">
        <f>'C завтраками| Bed and breakfast'!AZ8*0.9</f>
        <v>10260</v>
      </c>
      <c r="BA7" s="13">
        <f>'C завтраками| Bed and breakfast'!BA8*0.9</f>
        <v>11160</v>
      </c>
      <c r="BB7" s="13">
        <f>'C завтраками| Bed and breakfast'!BB8*0.9</f>
        <v>9810</v>
      </c>
      <c r="BC7" s="13">
        <f>'C завтраками| Bed and breakfast'!BC8*0.9</f>
        <v>10710</v>
      </c>
      <c r="BD7" s="13">
        <f>'C завтраками| Bed and breakfast'!BD8*0.9</f>
        <v>9810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10440</v>
      </c>
      <c r="C9" s="13">
        <f>'C завтраками| Bed and breakfast'!C10*0.9</f>
        <v>11250</v>
      </c>
      <c r="D9" s="13">
        <f>'C завтраками| Bed and breakfast'!D10*0.9</f>
        <v>14400</v>
      </c>
      <c r="E9" s="13">
        <f>'C завтраками| Bed and breakfast'!E10*0.9</f>
        <v>11250</v>
      </c>
      <c r="F9" s="13">
        <f>'C завтраками| Bed and breakfast'!F10*0.9</f>
        <v>13050</v>
      </c>
      <c r="G9" s="13">
        <f>'C завтраками| Bed and breakfast'!G10*0.9</f>
        <v>14400</v>
      </c>
      <c r="H9" s="13">
        <f>'C завтраками| Bed and breakfast'!H10*0.9</f>
        <v>9630</v>
      </c>
      <c r="I9" s="13">
        <f>'C завтраками| Bed and breakfast'!I10*0.9</f>
        <v>8280</v>
      </c>
      <c r="J9" s="13">
        <f>'C завтраками| Bed and breakfast'!J10*0.9</f>
        <v>7560</v>
      </c>
      <c r="K9" s="13">
        <f>'C завтраками| Bed and breakfast'!K10*0.9</f>
        <v>7020</v>
      </c>
      <c r="L9" s="13">
        <f>'C завтраками| Bed and breakfast'!L10*0.9</f>
        <v>6840</v>
      </c>
      <c r="M9" s="13">
        <f>'C завтраками| Bed and breakfast'!M10*0.9</f>
        <v>7020</v>
      </c>
      <c r="N9" s="13">
        <f>'C завтраками| Bed and breakfast'!N10*0.9</f>
        <v>6840</v>
      </c>
      <c r="O9" s="13">
        <f>'C завтраками| Bed and breakfast'!O10*0.9</f>
        <v>6840</v>
      </c>
      <c r="P9" s="13">
        <f>'C завтраками| Bed and breakfast'!P10*0.9</f>
        <v>7020</v>
      </c>
      <c r="Q9" s="13">
        <f>'C завтраками| Bed and breakfast'!Q10*0.9</f>
        <v>7200</v>
      </c>
      <c r="R9" s="13">
        <f>'C завтраками| Bed and breakfast'!R10*0.9</f>
        <v>7020</v>
      </c>
      <c r="S9" s="13">
        <f>'C завтраками| Bed and breakfast'!S10*0.9</f>
        <v>7560</v>
      </c>
      <c r="T9" s="13">
        <f>'C завтраками| Bed and breakfast'!T10*0.9</f>
        <v>10440</v>
      </c>
      <c r="U9" s="13">
        <f>'C завтраками| Bed and breakfast'!U10*0.9</f>
        <v>9630</v>
      </c>
      <c r="V9" s="13">
        <f>'C завтраками| Bed and breakfast'!V10*0.9</f>
        <v>11250</v>
      </c>
      <c r="W9" s="205">
        <f>'C завтраками| Bed and breakfast'!W10*0.9</f>
        <v>14400</v>
      </c>
      <c r="X9" s="13">
        <f>'C завтраками| Bed and breakfast'!X10*0.9</f>
        <v>22950</v>
      </c>
      <c r="Y9" s="13">
        <f>'C завтраками| Bed and breakfast'!Y10*0.9</f>
        <v>24750</v>
      </c>
      <c r="Z9" s="13">
        <f>'C завтраками| Bed and breakfast'!Z10*0.9</f>
        <v>33750</v>
      </c>
      <c r="AA9" s="13">
        <f>'C завтраками| Bed and breakfast'!AA10*0.9</f>
        <v>33750</v>
      </c>
      <c r="AB9" s="13">
        <f>'C завтраками| Bed and breakfast'!AB10*0.9</f>
        <v>29700</v>
      </c>
      <c r="AC9" s="13">
        <f>'C завтраками| Bed and breakfast'!AC10*0.9</f>
        <v>22950</v>
      </c>
      <c r="AD9" s="13">
        <f>'C завтраками| Bed and breakfast'!AD10*0.9</f>
        <v>20250</v>
      </c>
      <c r="AE9" s="205">
        <f>'C завтраками| Bed and breakfast'!AE10*0.9</f>
        <v>14850</v>
      </c>
      <c r="AF9" s="205">
        <f>'C завтраками| Bed and breakfast'!AF10*0.9</f>
        <v>15750</v>
      </c>
      <c r="AG9" s="205">
        <f>'C завтраками| Bed and breakfast'!AG10*0.9</f>
        <v>14850</v>
      </c>
      <c r="AH9" s="205">
        <f>'C завтраками| Bed and breakfast'!AH10*0.9</f>
        <v>14850</v>
      </c>
      <c r="AI9" s="205">
        <f>'C завтраками| Bed and breakfast'!AI10*0.9</f>
        <v>16650</v>
      </c>
      <c r="AJ9" s="205">
        <f>'C завтраками| Bed and breakfast'!AJ10*0.9</f>
        <v>16650</v>
      </c>
      <c r="AK9" s="205">
        <f>'C завтраками| Bed and breakfast'!AK10*0.9</f>
        <v>18450</v>
      </c>
      <c r="AL9" s="205">
        <f>'C завтраками| Bed and breakfast'!AL10*0.9</f>
        <v>18450</v>
      </c>
      <c r="AM9" s="205">
        <f>'C завтраками| Bed and breakfast'!AM10*0.9</f>
        <v>19350</v>
      </c>
      <c r="AN9" s="205">
        <f>'C завтраками| Bed and breakfast'!AN10*0.9</f>
        <v>19350</v>
      </c>
      <c r="AO9" s="205">
        <f>'C завтраками| Bed and breakfast'!AO10*0.9</f>
        <v>19350</v>
      </c>
      <c r="AP9" s="205">
        <f>'C завтраками| Bed and breakfast'!AP10*0.9</f>
        <v>24030</v>
      </c>
      <c r="AQ9" s="205">
        <f>'C завтраками| Bed and breakfast'!AQ10*0.9</f>
        <v>24030</v>
      </c>
      <c r="AR9" s="205">
        <f>'C завтраками| Bed and breakfast'!AR10*0.9</f>
        <v>24030</v>
      </c>
      <c r="AS9" s="205">
        <f>'C завтраками| Bed and breakfast'!AS10*0.9</f>
        <v>19350</v>
      </c>
      <c r="AT9" s="205">
        <f>'C завтраками| Bed and breakfast'!AT10*0.9</f>
        <v>18450</v>
      </c>
      <c r="AU9" s="205">
        <f>'C завтраками| Bed and breakfast'!AU10*0.9</f>
        <v>14850</v>
      </c>
      <c r="AV9" s="205">
        <f>'C завтраками| Bed and breakfast'!AV10*0.9</f>
        <v>16650</v>
      </c>
      <c r="AW9" s="205">
        <f>'C завтраками| Bed and breakfast'!AW10*0.9</f>
        <v>15750</v>
      </c>
      <c r="AX9" s="13">
        <f>'C завтраками| Bed and breakfast'!AX10*0.9</f>
        <v>10260</v>
      </c>
      <c r="AY9" s="13">
        <f>'C завтраками| Bed and breakfast'!AY10*0.9</f>
        <v>11160</v>
      </c>
      <c r="AZ9" s="13">
        <f>'C завтраками| Bed and breakfast'!AZ10*0.9</f>
        <v>10260</v>
      </c>
      <c r="BA9" s="13">
        <f>'C завтраками| Bed and breakfast'!BA10*0.9</f>
        <v>11160</v>
      </c>
      <c r="BB9" s="13">
        <f>'C завтраками| Bed and breakfast'!BB10*0.9</f>
        <v>9810</v>
      </c>
      <c r="BC9" s="13">
        <f>'C завтраками| Bed and breakfast'!BC10*0.9</f>
        <v>10710</v>
      </c>
      <c r="BD9" s="13">
        <f>'C завтраками| Bed and breakfast'!BD10*0.9</f>
        <v>9810</v>
      </c>
    </row>
    <row r="10" spans="1:56" s="16" customFormat="1" ht="12" customHeight="1" x14ac:dyDescent="0.2">
      <c r="A10" s="43">
        <v>2</v>
      </c>
      <c r="B10" s="13">
        <f>'C завтраками| Bed and breakfast'!B11*0.9</f>
        <v>11610</v>
      </c>
      <c r="C10" s="13">
        <f>'C завтраками| Bed and breakfast'!C11*0.9</f>
        <v>12420</v>
      </c>
      <c r="D10" s="13">
        <f>'C завтраками| Bed and breakfast'!D11*0.9</f>
        <v>15570</v>
      </c>
      <c r="E10" s="13">
        <f>'C завтраками| Bed and breakfast'!E11*0.9</f>
        <v>12420</v>
      </c>
      <c r="F10" s="13">
        <f>'C завтраками| Bed and breakfast'!F11*0.9</f>
        <v>14220</v>
      </c>
      <c r="G10" s="13">
        <f>'C завтраками| Bed and breakfast'!G11*0.9</f>
        <v>15570</v>
      </c>
      <c r="H10" s="13">
        <f>'C завтраками| Bed and breakfast'!H11*0.9</f>
        <v>10800</v>
      </c>
      <c r="I10" s="13">
        <f>'C завтраками| Bed and breakfast'!I11*0.9</f>
        <v>9450</v>
      </c>
      <c r="J10" s="13">
        <f>'C завтраками| Bed and breakfast'!J11*0.9</f>
        <v>8730</v>
      </c>
      <c r="K10" s="13">
        <f>'C завтраками| Bed and breakfast'!K11*0.9</f>
        <v>8190</v>
      </c>
      <c r="L10" s="13">
        <f>'C завтраками| Bed and breakfast'!L11*0.9</f>
        <v>8010</v>
      </c>
      <c r="M10" s="13">
        <f>'C завтраками| Bed and breakfast'!M11*0.9</f>
        <v>8190</v>
      </c>
      <c r="N10" s="13">
        <f>'C завтраками| Bed and breakfast'!N11*0.9</f>
        <v>8010</v>
      </c>
      <c r="O10" s="13">
        <f>'C завтраками| Bed and breakfast'!O11*0.9</f>
        <v>8010</v>
      </c>
      <c r="P10" s="13">
        <f>'C завтраками| Bed and breakfast'!P11*0.9</f>
        <v>8190</v>
      </c>
      <c r="Q10" s="13">
        <f>'C завтраками| Bed and breakfast'!Q11*0.9</f>
        <v>8370</v>
      </c>
      <c r="R10" s="13">
        <f>'C завтраками| Bed and breakfast'!R11*0.9</f>
        <v>8190</v>
      </c>
      <c r="S10" s="13">
        <f>'C завтраками| Bed and breakfast'!S11*0.9</f>
        <v>8730</v>
      </c>
      <c r="T10" s="13">
        <f>'C завтраками| Bed and breakfast'!T11*0.9</f>
        <v>11610</v>
      </c>
      <c r="U10" s="13">
        <f>'C завтраками| Bed and breakfast'!U11*0.9</f>
        <v>10800</v>
      </c>
      <c r="V10" s="13">
        <f>'C завтраками| Bed and breakfast'!V11*0.9</f>
        <v>12420</v>
      </c>
      <c r="W10" s="205">
        <f>'C завтраками| Bed and breakfast'!W11*0.9</f>
        <v>15570</v>
      </c>
      <c r="X10" s="13">
        <f>'C завтраками| Bed and breakfast'!X11*0.9</f>
        <v>24660</v>
      </c>
      <c r="Y10" s="13">
        <f>'C завтраками| Bed and breakfast'!Y11*0.9</f>
        <v>26460</v>
      </c>
      <c r="Z10" s="13">
        <f>'C завтраками| Bed and breakfast'!Z11*0.9</f>
        <v>35460</v>
      </c>
      <c r="AA10" s="13">
        <f>'C завтраками| Bed and breakfast'!AA11*0.9</f>
        <v>35460</v>
      </c>
      <c r="AB10" s="13">
        <f>'C завтраками| Bed and breakfast'!AB11*0.9</f>
        <v>31410</v>
      </c>
      <c r="AC10" s="13">
        <f>'C завтраками| Bed and breakfast'!AC11*0.9</f>
        <v>24660</v>
      </c>
      <c r="AD10" s="13">
        <f>'C завтраками| Bed and breakfast'!AD11*0.9</f>
        <v>21960</v>
      </c>
      <c r="AE10" s="205">
        <f>'C завтраками| Bed and breakfast'!AE11*0.9</f>
        <v>16380</v>
      </c>
      <c r="AF10" s="205">
        <f>'C завтраками| Bed and breakfast'!AF11*0.9</f>
        <v>17280</v>
      </c>
      <c r="AG10" s="205">
        <f>'C завтраками| Bed and breakfast'!AG11*0.9</f>
        <v>16380</v>
      </c>
      <c r="AH10" s="205">
        <f>'C завтраками| Bed and breakfast'!AH11*0.9</f>
        <v>16380</v>
      </c>
      <c r="AI10" s="205">
        <f>'C завтраками| Bed and breakfast'!AI11*0.9</f>
        <v>18180</v>
      </c>
      <c r="AJ10" s="205">
        <f>'C завтраками| Bed and breakfast'!AJ11*0.9</f>
        <v>18180</v>
      </c>
      <c r="AK10" s="205">
        <f>'C завтраками| Bed and breakfast'!AK11*0.9</f>
        <v>19980</v>
      </c>
      <c r="AL10" s="205">
        <f>'C завтраками| Bed and breakfast'!AL11*0.9</f>
        <v>19980</v>
      </c>
      <c r="AM10" s="205">
        <f>'C завтраками| Bed and breakfast'!AM11*0.9</f>
        <v>20880</v>
      </c>
      <c r="AN10" s="205">
        <f>'C завтраками| Bed and breakfast'!AN11*0.9</f>
        <v>20880</v>
      </c>
      <c r="AO10" s="205">
        <f>'C завтраками| Bed and breakfast'!AO11*0.9</f>
        <v>20880</v>
      </c>
      <c r="AP10" s="205">
        <f>'C завтраками| Bed and breakfast'!AP11*0.9</f>
        <v>25560</v>
      </c>
      <c r="AQ10" s="205">
        <f>'C завтраками| Bed and breakfast'!AQ11*0.9</f>
        <v>25560</v>
      </c>
      <c r="AR10" s="205">
        <f>'C завтраками| Bed and breakfast'!AR11*0.9</f>
        <v>25560</v>
      </c>
      <c r="AS10" s="205">
        <f>'C завтраками| Bed and breakfast'!AS11*0.9</f>
        <v>20880</v>
      </c>
      <c r="AT10" s="205">
        <f>'C завтраками| Bed and breakfast'!AT11*0.9</f>
        <v>19980</v>
      </c>
      <c r="AU10" s="205">
        <f>'C завтраками| Bed and breakfast'!AU11*0.9</f>
        <v>16380</v>
      </c>
      <c r="AV10" s="205">
        <f>'C завтраками| Bed and breakfast'!AV11*0.9</f>
        <v>18180</v>
      </c>
      <c r="AW10" s="205">
        <f>'C завтраками| Bed and breakfast'!AW11*0.9</f>
        <v>17280</v>
      </c>
      <c r="AX10" s="13">
        <f>'C завтраками| Bed and breakfast'!AX11*0.9</f>
        <v>11790</v>
      </c>
      <c r="AY10" s="13">
        <f>'C завтраками| Bed and breakfast'!AY11*0.9</f>
        <v>12690</v>
      </c>
      <c r="AZ10" s="13">
        <f>'C завтраками| Bed and breakfast'!AZ11*0.9</f>
        <v>11790</v>
      </c>
      <c r="BA10" s="13">
        <f>'C завтраками| Bed and breakfast'!BA11*0.9</f>
        <v>12690</v>
      </c>
      <c r="BB10" s="13">
        <f>'C завтраками| Bed and breakfast'!BB11*0.9</f>
        <v>11340</v>
      </c>
      <c r="BC10" s="13">
        <f>'C завтраками| Bed and breakfast'!BC11*0.9</f>
        <v>12240</v>
      </c>
      <c r="BD10" s="13">
        <f>'C завтраками| Bed and breakfast'!BD11*0.9</f>
        <v>11340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14940</v>
      </c>
      <c r="C12" s="13">
        <f>'C завтраками| Bed and breakfast'!C13*0.9</f>
        <v>15750</v>
      </c>
      <c r="D12" s="13">
        <f>'C завтраками| Bed and breakfast'!D13*0.9</f>
        <v>18900</v>
      </c>
      <c r="E12" s="13">
        <f>'C завтраками| Bed and breakfast'!E13*0.9</f>
        <v>15750</v>
      </c>
      <c r="F12" s="13">
        <f>'C завтраками| Bed and breakfast'!F13*0.9</f>
        <v>17550</v>
      </c>
      <c r="G12" s="13">
        <f>'C завтраками| Bed and breakfast'!G13*0.9</f>
        <v>18900</v>
      </c>
      <c r="H12" s="13">
        <f>'C завтраками| Bed and breakfast'!H13*0.9</f>
        <v>14130</v>
      </c>
      <c r="I12" s="13">
        <f>'C завтраками| Bed and breakfast'!I13*0.9</f>
        <v>12780</v>
      </c>
      <c r="J12" s="13">
        <f>'C завтраками| Bed and breakfast'!J13*0.9</f>
        <v>12060</v>
      </c>
      <c r="K12" s="13">
        <f>'C завтраками| Bed and breakfast'!K13*0.9</f>
        <v>11520</v>
      </c>
      <c r="L12" s="13">
        <f>'C завтраками| Bed and breakfast'!L13*0.9</f>
        <v>11340</v>
      </c>
      <c r="M12" s="13">
        <f>'C завтраками| Bed and breakfast'!M13*0.9</f>
        <v>11520</v>
      </c>
      <c r="N12" s="13">
        <f>'C завтраками| Bed and breakfast'!N13*0.9</f>
        <v>11340</v>
      </c>
      <c r="O12" s="13">
        <f>'C завтраками| Bed and breakfast'!O13*0.9</f>
        <v>11340</v>
      </c>
      <c r="P12" s="13">
        <f>'C завтраками| Bed and breakfast'!P13*0.9</f>
        <v>11520</v>
      </c>
      <c r="Q12" s="13">
        <f>'C завтраками| Bed and breakfast'!Q13*0.9</f>
        <v>11700</v>
      </c>
      <c r="R12" s="13">
        <f>'C завтраками| Bed and breakfast'!R13*0.9</f>
        <v>11520</v>
      </c>
      <c r="S12" s="13">
        <f>'C завтраками| Bed and breakfast'!S13*0.9</f>
        <v>12060</v>
      </c>
      <c r="T12" s="13">
        <f>'C завтраками| Bed and breakfast'!T13*0.9</f>
        <v>14940</v>
      </c>
      <c r="U12" s="13">
        <f>'C завтраками| Bed and breakfast'!U13*0.9</f>
        <v>14130</v>
      </c>
      <c r="V12" s="13">
        <f>'C завтраками| Bed and breakfast'!V13*0.9</f>
        <v>15750</v>
      </c>
      <c r="W12" s="205">
        <f>'C завтраками| Bed and breakfast'!W13*0.9</f>
        <v>18900</v>
      </c>
      <c r="X12" s="13">
        <f>'C завтраками| Bed and breakfast'!X13*0.9</f>
        <v>29700</v>
      </c>
      <c r="Y12" s="13">
        <f>'C завтраками| Bed and breakfast'!Y13*0.9</f>
        <v>31500</v>
      </c>
      <c r="Z12" s="13">
        <f>'C завтраками| Bed and breakfast'!Z13*0.9</f>
        <v>40500</v>
      </c>
      <c r="AA12" s="13">
        <f>'C завтраками| Bed and breakfast'!AA13*0.9</f>
        <v>40500</v>
      </c>
      <c r="AB12" s="13">
        <f>'C завтраками| Bed and breakfast'!AB13*0.9</f>
        <v>36450</v>
      </c>
      <c r="AC12" s="13">
        <f>'C завтраками| Bed and breakfast'!AC13*0.9</f>
        <v>29700</v>
      </c>
      <c r="AD12" s="13">
        <f>'C завтраками| Bed and breakfast'!AD13*0.9</f>
        <v>27000</v>
      </c>
      <c r="AE12" s="205">
        <f>'C завтраками| Bed and breakfast'!AE13*0.9</f>
        <v>21600</v>
      </c>
      <c r="AF12" s="205">
        <f>'C завтраками| Bed and breakfast'!AF13*0.9</f>
        <v>22500</v>
      </c>
      <c r="AG12" s="205">
        <f>'C завтраками| Bed and breakfast'!AG13*0.9</f>
        <v>21600</v>
      </c>
      <c r="AH12" s="205">
        <f>'C завтраками| Bed and breakfast'!AH13*0.9</f>
        <v>21600</v>
      </c>
      <c r="AI12" s="205">
        <f>'C завтраками| Bed and breakfast'!AI13*0.9</f>
        <v>23400</v>
      </c>
      <c r="AJ12" s="205">
        <f>'C завтраками| Bed and breakfast'!AJ13*0.9</f>
        <v>23400</v>
      </c>
      <c r="AK12" s="205">
        <f>'C завтраками| Bed and breakfast'!AK13*0.9</f>
        <v>25200</v>
      </c>
      <c r="AL12" s="205">
        <f>'C завтраками| Bed and breakfast'!AL13*0.9</f>
        <v>25200</v>
      </c>
      <c r="AM12" s="205">
        <f>'C завтраками| Bed and breakfast'!AM13*0.9</f>
        <v>26100</v>
      </c>
      <c r="AN12" s="205">
        <f>'C завтраками| Bed and breakfast'!AN13*0.9</f>
        <v>26100</v>
      </c>
      <c r="AO12" s="205">
        <f>'C завтраками| Bed and breakfast'!AO13*0.9</f>
        <v>26100</v>
      </c>
      <c r="AP12" s="205">
        <f>'C завтраками| Bed and breakfast'!AP13*0.9</f>
        <v>30780</v>
      </c>
      <c r="AQ12" s="205">
        <f>'C завтраками| Bed and breakfast'!AQ13*0.9</f>
        <v>30780</v>
      </c>
      <c r="AR12" s="205">
        <f>'C завтраками| Bed and breakfast'!AR13*0.9</f>
        <v>30780</v>
      </c>
      <c r="AS12" s="205">
        <f>'C завтраками| Bed and breakfast'!AS13*0.9</f>
        <v>26100</v>
      </c>
      <c r="AT12" s="205">
        <f>'C завтраками| Bed and breakfast'!AT13*0.9</f>
        <v>25200</v>
      </c>
      <c r="AU12" s="205">
        <f>'C завтраками| Bed and breakfast'!AU13*0.9</f>
        <v>21600</v>
      </c>
      <c r="AV12" s="205">
        <f>'C завтраками| Bed and breakfast'!AV13*0.9</f>
        <v>23400</v>
      </c>
      <c r="AW12" s="205">
        <f>'C завтраками| Bed and breakfast'!AW13*0.9</f>
        <v>22500</v>
      </c>
      <c r="AX12" s="13">
        <f>'C завтраками| Bed and breakfast'!AX13*0.9</f>
        <v>13680</v>
      </c>
      <c r="AY12" s="13">
        <f>'C завтраками| Bed and breakfast'!AY13*0.9</f>
        <v>14580</v>
      </c>
      <c r="AZ12" s="13">
        <f>'C завтраками| Bed and breakfast'!AZ13*0.9</f>
        <v>13680</v>
      </c>
      <c r="BA12" s="13">
        <f>'C завтраками| Bed and breakfast'!BA13*0.9</f>
        <v>14580</v>
      </c>
      <c r="BB12" s="13">
        <f>'C завтраками| Bed and breakfast'!BB13*0.9</f>
        <v>13230</v>
      </c>
      <c r="BC12" s="13">
        <f>'C завтраками| Bed and breakfast'!BC13*0.9</f>
        <v>14130</v>
      </c>
      <c r="BD12" s="13">
        <f>'C завтраками| Bed and breakfast'!BD13*0.9</f>
        <v>13230</v>
      </c>
    </row>
    <row r="13" spans="1:56" s="16" customFormat="1" ht="12" customHeight="1" x14ac:dyDescent="0.2">
      <c r="A13" s="4">
        <v>2</v>
      </c>
      <c r="B13" s="13">
        <f>'C завтраками| Bed and breakfast'!B14*0.9</f>
        <v>16110</v>
      </c>
      <c r="C13" s="13">
        <f>'C завтраками| Bed and breakfast'!C14*0.9</f>
        <v>16920</v>
      </c>
      <c r="D13" s="13">
        <f>'C завтраками| Bed and breakfast'!D14*0.9</f>
        <v>20070</v>
      </c>
      <c r="E13" s="13">
        <f>'C завтраками| Bed and breakfast'!E14*0.9</f>
        <v>16920</v>
      </c>
      <c r="F13" s="13">
        <f>'C завтраками| Bed and breakfast'!F14*0.9</f>
        <v>18720</v>
      </c>
      <c r="G13" s="13">
        <f>'C завтраками| Bed and breakfast'!G14*0.9</f>
        <v>20070</v>
      </c>
      <c r="H13" s="13">
        <f>'C завтраками| Bed and breakfast'!H14*0.9</f>
        <v>15300</v>
      </c>
      <c r="I13" s="13">
        <f>'C завтраками| Bed and breakfast'!I14*0.9</f>
        <v>13950</v>
      </c>
      <c r="J13" s="13">
        <f>'C завтраками| Bed and breakfast'!J14*0.9</f>
        <v>13230</v>
      </c>
      <c r="K13" s="13">
        <f>'C завтраками| Bed and breakfast'!K14*0.9</f>
        <v>12690</v>
      </c>
      <c r="L13" s="13">
        <f>'C завтраками| Bed and breakfast'!L14*0.9</f>
        <v>12510</v>
      </c>
      <c r="M13" s="13">
        <f>'C завтраками| Bed and breakfast'!M14*0.9</f>
        <v>12690</v>
      </c>
      <c r="N13" s="13">
        <f>'C завтраками| Bed and breakfast'!N14*0.9</f>
        <v>12510</v>
      </c>
      <c r="O13" s="13">
        <f>'C завтраками| Bed and breakfast'!O14*0.9</f>
        <v>12510</v>
      </c>
      <c r="P13" s="13">
        <f>'C завтраками| Bed and breakfast'!P14*0.9</f>
        <v>12690</v>
      </c>
      <c r="Q13" s="13">
        <f>'C завтраками| Bed and breakfast'!Q14*0.9</f>
        <v>12870</v>
      </c>
      <c r="R13" s="13">
        <f>'C завтраками| Bed and breakfast'!R14*0.9</f>
        <v>12690</v>
      </c>
      <c r="S13" s="13">
        <f>'C завтраками| Bed and breakfast'!S14*0.9</f>
        <v>13230</v>
      </c>
      <c r="T13" s="13">
        <f>'C завтраками| Bed and breakfast'!T14*0.9</f>
        <v>16110</v>
      </c>
      <c r="U13" s="13">
        <f>'C завтраками| Bed and breakfast'!U14*0.9</f>
        <v>15300</v>
      </c>
      <c r="V13" s="13">
        <f>'C завтраками| Bed and breakfast'!V14*0.9</f>
        <v>16920</v>
      </c>
      <c r="W13" s="205">
        <f>'C завтраками| Bed and breakfast'!W14*0.9</f>
        <v>20070</v>
      </c>
      <c r="X13" s="13">
        <f>'C завтраками| Bed and breakfast'!X14*0.9</f>
        <v>31410</v>
      </c>
      <c r="Y13" s="13">
        <f>'C завтраками| Bed and breakfast'!Y14*0.9</f>
        <v>33210</v>
      </c>
      <c r="Z13" s="13">
        <f>'C завтраками| Bed and breakfast'!Z14*0.9</f>
        <v>42210</v>
      </c>
      <c r="AA13" s="13">
        <f>'C завтраками| Bed and breakfast'!AA14*0.9</f>
        <v>42210</v>
      </c>
      <c r="AB13" s="13">
        <f>'C завтраками| Bed and breakfast'!AB14*0.9</f>
        <v>38160</v>
      </c>
      <c r="AC13" s="13">
        <f>'C завтраками| Bed and breakfast'!AC14*0.9</f>
        <v>31410</v>
      </c>
      <c r="AD13" s="13">
        <f>'C завтраками| Bed and breakfast'!AD14*0.9</f>
        <v>28710</v>
      </c>
      <c r="AE13" s="205">
        <f>'C завтраками| Bed and breakfast'!AE14*0.9</f>
        <v>23130</v>
      </c>
      <c r="AF13" s="205">
        <f>'C завтраками| Bed and breakfast'!AF14*0.9</f>
        <v>24030</v>
      </c>
      <c r="AG13" s="205">
        <f>'C завтраками| Bed and breakfast'!AG14*0.9</f>
        <v>23130</v>
      </c>
      <c r="AH13" s="205">
        <f>'C завтраками| Bed and breakfast'!AH14*0.9</f>
        <v>23130</v>
      </c>
      <c r="AI13" s="205">
        <f>'C завтраками| Bed and breakfast'!AI14*0.9</f>
        <v>24930</v>
      </c>
      <c r="AJ13" s="205">
        <f>'C завтраками| Bed and breakfast'!AJ14*0.9</f>
        <v>24930</v>
      </c>
      <c r="AK13" s="205">
        <f>'C завтраками| Bed and breakfast'!AK14*0.9</f>
        <v>26730</v>
      </c>
      <c r="AL13" s="205">
        <f>'C завтраками| Bed and breakfast'!AL14*0.9</f>
        <v>26730</v>
      </c>
      <c r="AM13" s="205">
        <f>'C завтраками| Bed and breakfast'!AM14*0.9</f>
        <v>27630</v>
      </c>
      <c r="AN13" s="205">
        <f>'C завтраками| Bed and breakfast'!AN14*0.9</f>
        <v>27630</v>
      </c>
      <c r="AO13" s="205">
        <f>'C завтраками| Bed and breakfast'!AO14*0.9</f>
        <v>27630</v>
      </c>
      <c r="AP13" s="205">
        <f>'C завтраками| Bed and breakfast'!AP14*0.9</f>
        <v>32310</v>
      </c>
      <c r="AQ13" s="205">
        <f>'C завтраками| Bed and breakfast'!AQ14*0.9</f>
        <v>32310</v>
      </c>
      <c r="AR13" s="205">
        <f>'C завтраками| Bed and breakfast'!AR14*0.9</f>
        <v>32310</v>
      </c>
      <c r="AS13" s="205">
        <f>'C завтраками| Bed and breakfast'!AS14*0.9</f>
        <v>27630</v>
      </c>
      <c r="AT13" s="205">
        <f>'C завтраками| Bed and breakfast'!AT14*0.9</f>
        <v>26730</v>
      </c>
      <c r="AU13" s="205">
        <f>'C завтраками| Bed and breakfast'!AU14*0.9</f>
        <v>23130</v>
      </c>
      <c r="AV13" s="205">
        <f>'C завтраками| Bed and breakfast'!AV14*0.9</f>
        <v>24930</v>
      </c>
      <c r="AW13" s="205">
        <f>'C завтраками| Bed and breakfast'!AW14*0.9</f>
        <v>24030</v>
      </c>
      <c r="AX13" s="13">
        <f>'C завтраками| Bed and breakfast'!AX14*0.9</f>
        <v>15210</v>
      </c>
      <c r="AY13" s="13">
        <f>'C завтраками| Bed and breakfast'!AY14*0.9</f>
        <v>16110</v>
      </c>
      <c r="AZ13" s="13">
        <f>'C завтраками| Bed and breakfast'!AZ14*0.9</f>
        <v>15210</v>
      </c>
      <c r="BA13" s="13">
        <f>'C завтраками| Bed and breakfast'!BA14*0.9</f>
        <v>16110</v>
      </c>
      <c r="BB13" s="13">
        <f>'C завтраками| Bed and breakfast'!BB14*0.9</f>
        <v>14760</v>
      </c>
      <c r="BC13" s="13">
        <f>'C завтраками| Bed and breakfast'!BC14*0.9</f>
        <v>15660</v>
      </c>
      <c r="BD13" s="13">
        <f>'C завтраками| Bed and breakfast'!BD14*0.9</f>
        <v>14760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16740</v>
      </c>
      <c r="C15" s="13">
        <f>'C завтраками| Bed and breakfast'!C16*0.9</f>
        <v>17550</v>
      </c>
      <c r="D15" s="13">
        <f>'C завтраками| Bed and breakfast'!D16*0.9</f>
        <v>20700</v>
      </c>
      <c r="E15" s="13">
        <f>'C завтраками| Bed and breakfast'!E16*0.9</f>
        <v>17550</v>
      </c>
      <c r="F15" s="13">
        <f>'C завтраками| Bed and breakfast'!F16*0.9</f>
        <v>19350</v>
      </c>
      <c r="G15" s="13">
        <f>'C завтраками| Bed and breakfast'!G16*0.9</f>
        <v>20700</v>
      </c>
      <c r="H15" s="13">
        <f>'C завтраками| Bed and breakfast'!H16*0.9</f>
        <v>15930</v>
      </c>
      <c r="I15" s="13">
        <f>'C завтраками| Bed and breakfast'!I16*0.9</f>
        <v>14580</v>
      </c>
      <c r="J15" s="13">
        <f>'C завтраками| Bed and breakfast'!J16*0.9</f>
        <v>13860</v>
      </c>
      <c r="K15" s="13">
        <f>'C завтраками| Bed and breakfast'!K16*0.9</f>
        <v>13320</v>
      </c>
      <c r="L15" s="13">
        <f>'C завтраками| Bed and breakfast'!L16*0.9</f>
        <v>13140</v>
      </c>
      <c r="M15" s="13">
        <f>'C завтраками| Bed and breakfast'!M16*0.9</f>
        <v>13320</v>
      </c>
      <c r="N15" s="13">
        <f>'C завтраками| Bed and breakfast'!N16*0.9</f>
        <v>13140</v>
      </c>
      <c r="O15" s="13">
        <f>'C завтраками| Bed and breakfast'!O16*0.9</f>
        <v>13140</v>
      </c>
      <c r="P15" s="13">
        <f>'C завтраками| Bed and breakfast'!P16*0.9</f>
        <v>13320</v>
      </c>
      <c r="Q15" s="13">
        <f>'C завтраками| Bed and breakfast'!Q16*0.9</f>
        <v>13500</v>
      </c>
      <c r="R15" s="13">
        <f>'C завтраками| Bed and breakfast'!R16*0.9</f>
        <v>13320</v>
      </c>
      <c r="S15" s="13">
        <f>'C завтраками| Bed and breakfast'!S16*0.9</f>
        <v>13860</v>
      </c>
      <c r="T15" s="13">
        <f>'C завтраками| Bed and breakfast'!T16*0.9</f>
        <v>16740</v>
      </c>
      <c r="U15" s="13">
        <f>'C завтраками| Bed and breakfast'!U16*0.9</f>
        <v>15930</v>
      </c>
      <c r="V15" s="13">
        <f>'C завтраками| Bed and breakfast'!V16*0.9</f>
        <v>17550</v>
      </c>
      <c r="W15" s="205">
        <f>'C завтраками| Bed and breakfast'!W16*0.9</f>
        <v>20700</v>
      </c>
      <c r="X15" s="13">
        <f>'C завтраками| Bed and breakfast'!X16*0.9</f>
        <v>34200</v>
      </c>
      <c r="Y15" s="13">
        <f>'C завтраками| Bed and breakfast'!Y16*0.9</f>
        <v>36000</v>
      </c>
      <c r="Z15" s="13">
        <f>'C завтраками| Bed and breakfast'!Z16*0.9</f>
        <v>45000</v>
      </c>
      <c r="AA15" s="13">
        <f>'C завтраками| Bed and breakfast'!AA16*0.9</f>
        <v>45000</v>
      </c>
      <c r="AB15" s="13">
        <f>'C завтраками| Bed and breakfast'!AB16*0.9</f>
        <v>40950</v>
      </c>
      <c r="AC15" s="13">
        <f>'C завтраками| Bed and breakfast'!AC16*0.9</f>
        <v>34200</v>
      </c>
      <c r="AD15" s="13">
        <f>'C завтраками| Bed and breakfast'!AD16*0.9</f>
        <v>31500</v>
      </c>
      <c r="AE15" s="205">
        <f>'C завтраками| Bed and breakfast'!AE16*0.9</f>
        <v>26100</v>
      </c>
      <c r="AF15" s="205">
        <f>'C завтраками| Bed and breakfast'!AF16*0.9</f>
        <v>27000</v>
      </c>
      <c r="AG15" s="205">
        <f>'C завтраками| Bed and breakfast'!AG16*0.9</f>
        <v>26100</v>
      </c>
      <c r="AH15" s="205">
        <f>'C завтраками| Bed and breakfast'!AH16*0.9</f>
        <v>26100</v>
      </c>
      <c r="AI15" s="205">
        <f>'C завтраками| Bed and breakfast'!AI16*0.9</f>
        <v>27900</v>
      </c>
      <c r="AJ15" s="205">
        <f>'C завтраками| Bed and breakfast'!AJ16*0.9</f>
        <v>27900</v>
      </c>
      <c r="AK15" s="205">
        <f>'C завтраками| Bed and breakfast'!AK16*0.9</f>
        <v>29700</v>
      </c>
      <c r="AL15" s="205">
        <f>'C завтраками| Bed and breakfast'!AL16*0.9</f>
        <v>29700</v>
      </c>
      <c r="AM15" s="205">
        <f>'C завтраками| Bed and breakfast'!AM16*0.9</f>
        <v>30600</v>
      </c>
      <c r="AN15" s="205">
        <f>'C завтраками| Bed and breakfast'!AN16*0.9</f>
        <v>30600</v>
      </c>
      <c r="AO15" s="205">
        <f>'C завтраками| Bed and breakfast'!AO16*0.9</f>
        <v>30600</v>
      </c>
      <c r="AP15" s="205">
        <f>'C завтраками| Bed and breakfast'!AP16*0.9</f>
        <v>35280</v>
      </c>
      <c r="AQ15" s="205">
        <f>'C завтраками| Bed and breakfast'!AQ16*0.9</f>
        <v>35280</v>
      </c>
      <c r="AR15" s="205">
        <f>'C завтраками| Bed and breakfast'!AR16*0.9</f>
        <v>35280</v>
      </c>
      <c r="AS15" s="205">
        <f>'C завтраками| Bed and breakfast'!AS16*0.9</f>
        <v>30600</v>
      </c>
      <c r="AT15" s="205">
        <f>'C завтраками| Bed and breakfast'!AT16*0.9</f>
        <v>29700</v>
      </c>
      <c r="AU15" s="205">
        <f>'C завтраками| Bed and breakfast'!AU16*0.9</f>
        <v>26100</v>
      </c>
      <c r="AV15" s="205">
        <f>'C завтраками| Bed and breakfast'!AV16*0.9</f>
        <v>27900</v>
      </c>
      <c r="AW15" s="205">
        <f>'C завтраками| Bed and breakfast'!AW16*0.9</f>
        <v>27000</v>
      </c>
      <c r="AX15" s="13">
        <f>'C завтраками| Bed and breakfast'!AX16*0.9</f>
        <v>16380</v>
      </c>
      <c r="AY15" s="13">
        <f>'C завтраками| Bed and breakfast'!AY16*0.9</f>
        <v>17280</v>
      </c>
      <c r="AZ15" s="13">
        <f>'C завтраками| Bed and breakfast'!AZ16*0.9</f>
        <v>16380</v>
      </c>
      <c r="BA15" s="13">
        <f>'C завтраками| Bed and breakfast'!BA16*0.9</f>
        <v>17280</v>
      </c>
      <c r="BB15" s="13">
        <f>'C завтраками| Bed and breakfast'!BB16*0.9</f>
        <v>15930</v>
      </c>
      <c r="BC15" s="13">
        <f>'C завтраками| Bed and breakfast'!BC16*0.9</f>
        <v>16830</v>
      </c>
      <c r="BD15" s="13">
        <f>'C завтраками| Bed and breakfast'!BD16*0.9</f>
        <v>15930</v>
      </c>
    </row>
    <row r="16" spans="1:56" s="16" customFormat="1" ht="12" customHeight="1" x14ac:dyDescent="0.2">
      <c r="A16" s="278">
        <v>2</v>
      </c>
      <c r="B16" s="13">
        <f>'C завтраками| Bed and breakfast'!B17*0.9</f>
        <v>17910</v>
      </c>
      <c r="C16" s="13">
        <f>'C завтраками| Bed and breakfast'!C17*0.9</f>
        <v>18720</v>
      </c>
      <c r="D16" s="13">
        <f>'C завтраками| Bed and breakfast'!D17*0.9</f>
        <v>21870</v>
      </c>
      <c r="E16" s="13">
        <f>'C завтраками| Bed and breakfast'!E17*0.9</f>
        <v>18720</v>
      </c>
      <c r="F16" s="13">
        <f>'C завтраками| Bed and breakfast'!F17*0.9</f>
        <v>20520</v>
      </c>
      <c r="G16" s="13">
        <f>'C завтраками| Bed and breakfast'!G17*0.9</f>
        <v>21870</v>
      </c>
      <c r="H16" s="13">
        <f>'C завтраками| Bed and breakfast'!H17*0.9</f>
        <v>17100</v>
      </c>
      <c r="I16" s="13">
        <f>'C завтраками| Bed and breakfast'!I17*0.9</f>
        <v>15750</v>
      </c>
      <c r="J16" s="13">
        <f>'C завтраками| Bed and breakfast'!J17*0.9</f>
        <v>15030</v>
      </c>
      <c r="K16" s="13">
        <f>'C завтраками| Bed and breakfast'!K17*0.9</f>
        <v>14490</v>
      </c>
      <c r="L16" s="13">
        <f>'C завтраками| Bed and breakfast'!L17*0.9</f>
        <v>14310</v>
      </c>
      <c r="M16" s="13">
        <f>'C завтраками| Bed and breakfast'!M17*0.9</f>
        <v>14490</v>
      </c>
      <c r="N16" s="13">
        <f>'C завтраками| Bed and breakfast'!N17*0.9</f>
        <v>14310</v>
      </c>
      <c r="O16" s="13">
        <f>'C завтраками| Bed and breakfast'!O17*0.9</f>
        <v>14310</v>
      </c>
      <c r="P16" s="13">
        <f>'C завтраками| Bed and breakfast'!P17*0.9</f>
        <v>14490</v>
      </c>
      <c r="Q16" s="13">
        <f>'C завтраками| Bed and breakfast'!Q17*0.9</f>
        <v>14670</v>
      </c>
      <c r="R16" s="13">
        <f>'C завтраками| Bed and breakfast'!R17*0.9</f>
        <v>14490</v>
      </c>
      <c r="S16" s="13">
        <f>'C завтраками| Bed and breakfast'!S17*0.9</f>
        <v>15030</v>
      </c>
      <c r="T16" s="13">
        <f>'C завтраками| Bed and breakfast'!T17*0.9</f>
        <v>17910</v>
      </c>
      <c r="U16" s="13">
        <f>'C завтраками| Bed and breakfast'!U17*0.9</f>
        <v>17100</v>
      </c>
      <c r="V16" s="13">
        <f>'C завтраками| Bed and breakfast'!V17*0.9</f>
        <v>18720</v>
      </c>
      <c r="W16" s="205">
        <f>'C завтраками| Bed and breakfast'!W17*0.9</f>
        <v>21870</v>
      </c>
      <c r="X16" s="13">
        <f>'C завтраками| Bed and breakfast'!X17*0.9</f>
        <v>35910</v>
      </c>
      <c r="Y16" s="13">
        <f>'C завтраками| Bed and breakfast'!Y17*0.9</f>
        <v>37710</v>
      </c>
      <c r="Z16" s="13">
        <f>'C завтраками| Bed and breakfast'!Z17*0.9</f>
        <v>46710</v>
      </c>
      <c r="AA16" s="13">
        <f>'C завтраками| Bed and breakfast'!AA17*0.9</f>
        <v>46710</v>
      </c>
      <c r="AB16" s="13">
        <f>'C завтраками| Bed and breakfast'!AB17*0.9</f>
        <v>42660</v>
      </c>
      <c r="AC16" s="13">
        <f>'C завтраками| Bed and breakfast'!AC17*0.9</f>
        <v>35910</v>
      </c>
      <c r="AD16" s="13">
        <f>'C завтраками| Bed and breakfast'!AD17*0.9</f>
        <v>33210</v>
      </c>
      <c r="AE16" s="205">
        <f>'C завтраками| Bed and breakfast'!AE17*0.9</f>
        <v>27630</v>
      </c>
      <c r="AF16" s="205">
        <f>'C завтраками| Bed and breakfast'!AF17*0.9</f>
        <v>28530</v>
      </c>
      <c r="AG16" s="205">
        <f>'C завтраками| Bed and breakfast'!AG17*0.9</f>
        <v>27630</v>
      </c>
      <c r="AH16" s="205">
        <f>'C завтраками| Bed and breakfast'!AH17*0.9</f>
        <v>27630</v>
      </c>
      <c r="AI16" s="205">
        <f>'C завтраками| Bed and breakfast'!AI17*0.9</f>
        <v>29430</v>
      </c>
      <c r="AJ16" s="205">
        <f>'C завтраками| Bed and breakfast'!AJ17*0.9</f>
        <v>29430</v>
      </c>
      <c r="AK16" s="205">
        <f>'C завтраками| Bed and breakfast'!AK17*0.9</f>
        <v>31230</v>
      </c>
      <c r="AL16" s="205">
        <f>'C завтраками| Bed and breakfast'!AL17*0.9</f>
        <v>31230</v>
      </c>
      <c r="AM16" s="205">
        <f>'C завтраками| Bed and breakfast'!AM17*0.9</f>
        <v>32130</v>
      </c>
      <c r="AN16" s="205">
        <f>'C завтраками| Bed and breakfast'!AN17*0.9</f>
        <v>32130</v>
      </c>
      <c r="AO16" s="205">
        <f>'C завтраками| Bed and breakfast'!AO17*0.9</f>
        <v>32130</v>
      </c>
      <c r="AP16" s="205">
        <f>'C завтраками| Bed and breakfast'!AP17*0.9</f>
        <v>36810</v>
      </c>
      <c r="AQ16" s="205">
        <f>'C завтраками| Bed and breakfast'!AQ17*0.9</f>
        <v>36810</v>
      </c>
      <c r="AR16" s="205">
        <f>'C завтраками| Bed and breakfast'!AR17*0.9</f>
        <v>36810</v>
      </c>
      <c r="AS16" s="205">
        <f>'C завтраками| Bed and breakfast'!AS17*0.9</f>
        <v>32130</v>
      </c>
      <c r="AT16" s="205">
        <f>'C завтраками| Bed and breakfast'!AT17*0.9</f>
        <v>31230</v>
      </c>
      <c r="AU16" s="205">
        <f>'C завтраками| Bed and breakfast'!AU17*0.9</f>
        <v>27630</v>
      </c>
      <c r="AV16" s="205">
        <f>'C завтраками| Bed and breakfast'!AV17*0.9</f>
        <v>29430</v>
      </c>
      <c r="AW16" s="205">
        <f>'C завтраками| Bed and breakfast'!AW17*0.9</f>
        <v>28530</v>
      </c>
      <c r="AX16" s="13">
        <f>'C завтраками| Bed and breakfast'!AX17*0.9</f>
        <v>17910</v>
      </c>
      <c r="AY16" s="13">
        <f>'C завтраками| Bed and breakfast'!AY17*0.9</f>
        <v>18810</v>
      </c>
      <c r="AZ16" s="13">
        <f>'C завтраками| Bed and breakfast'!AZ17*0.9</f>
        <v>17910</v>
      </c>
      <c r="BA16" s="13">
        <f>'C завтраками| Bed and breakfast'!BA17*0.9</f>
        <v>18810</v>
      </c>
      <c r="BB16" s="13">
        <f>'C завтраками| Bed and breakfast'!BB17*0.9</f>
        <v>17460</v>
      </c>
      <c r="BC16" s="13">
        <f>'C завтраками| Bed and breakfast'!BC17*0.9</f>
        <v>18360</v>
      </c>
      <c r="BD16" s="13">
        <f>'C завтраками| Bed and breakfast'!BD17*0.9</f>
        <v>17460</v>
      </c>
    </row>
    <row r="17" spans="1:56"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22590</v>
      </c>
      <c r="C18" s="13">
        <f>'C завтраками| Bed and breakfast'!C19*0.9</f>
        <v>23400</v>
      </c>
      <c r="D18" s="13">
        <f>'C завтраками| Bed and breakfast'!D19*0.9</f>
        <v>26550</v>
      </c>
      <c r="E18" s="13">
        <f>'C завтраками| Bed and breakfast'!E19*0.9</f>
        <v>23400</v>
      </c>
      <c r="F18" s="13">
        <f>'C завтраками| Bed and breakfast'!F19*0.9</f>
        <v>25200</v>
      </c>
      <c r="G18" s="13">
        <f>'C завтраками| Bed and breakfast'!G19*0.9</f>
        <v>26550</v>
      </c>
      <c r="H18" s="13">
        <f>'C завтраками| Bed and breakfast'!H19*0.9</f>
        <v>21780</v>
      </c>
      <c r="I18" s="13">
        <f>'C завтраками| Bed and breakfast'!I19*0.9</f>
        <v>20430</v>
      </c>
      <c r="J18" s="13">
        <f>'C завтраками| Bed and breakfast'!J19*0.9</f>
        <v>19710</v>
      </c>
      <c r="K18" s="13">
        <f>'C завтраками| Bed and breakfast'!K19*0.9</f>
        <v>19170</v>
      </c>
      <c r="L18" s="13">
        <f>'C завтраками| Bed and breakfast'!L19*0.9</f>
        <v>18990</v>
      </c>
      <c r="M18" s="13">
        <f>'C завтраками| Bed and breakfast'!M19*0.9</f>
        <v>19170</v>
      </c>
      <c r="N18" s="13">
        <f>'C завтраками| Bed and breakfast'!N19*0.9</f>
        <v>18990</v>
      </c>
      <c r="O18" s="13">
        <f>'C завтраками| Bed and breakfast'!O19*0.9</f>
        <v>18990</v>
      </c>
      <c r="P18" s="13">
        <f>'C завтраками| Bed and breakfast'!P19*0.9</f>
        <v>19170</v>
      </c>
      <c r="Q18" s="13">
        <f>'C завтраками| Bed and breakfast'!Q19*0.9</f>
        <v>19350</v>
      </c>
      <c r="R18" s="13">
        <f>'C завтраками| Bed and breakfast'!R19*0.9</f>
        <v>19170</v>
      </c>
      <c r="S18" s="13">
        <f>'C завтраками| Bed and breakfast'!S19*0.9</f>
        <v>19710</v>
      </c>
      <c r="T18" s="13">
        <f>'C завтраками| Bed and breakfast'!T19*0.9</f>
        <v>22590</v>
      </c>
      <c r="U18" s="13">
        <f>'C завтраками| Bed and breakfast'!U19*0.9</f>
        <v>21780</v>
      </c>
      <c r="V18" s="13">
        <f>'C завтраками| Bed and breakfast'!V19*0.9</f>
        <v>23400</v>
      </c>
      <c r="W18" s="205">
        <f>'C завтраками| Bed and breakfast'!W19*0.9</f>
        <v>26550</v>
      </c>
      <c r="X18" s="13">
        <f>'C завтраками| Bed and breakfast'!X19*0.9</f>
        <v>36900</v>
      </c>
      <c r="Y18" s="13">
        <f>'C завтраками| Bed and breakfast'!Y19*0.9</f>
        <v>38700</v>
      </c>
      <c r="Z18" s="13">
        <f>'C завтраками| Bed and breakfast'!Z19*0.9</f>
        <v>47700</v>
      </c>
      <c r="AA18" s="13">
        <f>'C завтраками| Bed and breakfast'!AA19*0.9</f>
        <v>47700</v>
      </c>
      <c r="AB18" s="13">
        <f>'C завтраками| Bed and breakfast'!AB19*0.9</f>
        <v>43650</v>
      </c>
      <c r="AC18" s="13">
        <f>'C завтраками| Bed and breakfast'!AC19*0.9</f>
        <v>36900</v>
      </c>
      <c r="AD18" s="13">
        <f>'C завтраками| Bed and breakfast'!AD19*0.9</f>
        <v>34200</v>
      </c>
      <c r="AE18" s="205">
        <f>'C завтраками| Bed and breakfast'!AE19*0.9</f>
        <v>28800</v>
      </c>
      <c r="AF18" s="205">
        <f>'C завтраками| Bed and breakfast'!AF19*0.9</f>
        <v>29700</v>
      </c>
      <c r="AG18" s="205">
        <f>'C завтраками| Bed and breakfast'!AG19*0.9</f>
        <v>28800</v>
      </c>
      <c r="AH18" s="205">
        <f>'C завтраками| Bed and breakfast'!AH19*0.9</f>
        <v>28800</v>
      </c>
      <c r="AI18" s="205">
        <f>'C завтраками| Bed and breakfast'!AI19*0.9</f>
        <v>30600</v>
      </c>
      <c r="AJ18" s="205">
        <f>'C завтраками| Bed and breakfast'!AJ19*0.9</f>
        <v>30600</v>
      </c>
      <c r="AK18" s="205">
        <f>'C завтраками| Bed and breakfast'!AK19*0.9</f>
        <v>32400</v>
      </c>
      <c r="AL18" s="205">
        <f>'C завтраками| Bed and breakfast'!AL19*0.9</f>
        <v>32400</v>
      </c>
      <c r="AM18" s="205">
        <f>'C завтраками| Bed and breakfast'!AM19*0.9</f>
        <v>33300</v>
      </c>
      <c r="AN18" s="205">
        <f>'C завтраками| Bed and breakfast'!AN19*0.9</f>
        <v>33300</v>
      </c>
      <c r="AO18" s="205">
        <f>'C завтраками| Bed and breakfast'!AO19*0.9</f>
        <v>33300</v>
      </c>
      <c r="AP18" s="205">
        <f>'C завтраками| Bed and breakfast'!AP19*0.9</f>
        <v>37980</v>
      </c>
      <c r="AQ18" s="205">
        <f>'C завтраками| Bed and breakfast'!AQ19*0.9</f>
        <v>37980</v>
      </c>
      <c r="AR18" s="205">
        <f>'C завтраками| Bed and breakfast'!AR19*0.9</f>
        <v>37980</v>
      </c>
      <c r="AS18" s="205">
        <f>'C завтраками| Bed and breakfast'!AS19*0.9</f>
        <v>33300</v>
      </c>
      <c r="AT18" s="205">
        <f>'C завтраками| Bed and breakfast'!AT19*0.9</f>
        <v>32400</v>
      </c>
      <c r="AU18" s="205">
        <f>'C завтраками| Bed and breakfast'!AU19*0.9</f>
        <v>28800</v>
      </c>
      <c r="AV18" s="205">
        <f>'C завтраками| Bed and breakfast'!AV19*0.9</f>
        <v>30600</v>
      </c>
      <c r="AW18" s="205">
        <f>'C завтраками| Bed and breakfast'!AW19*0.9</f>
        <v>29700</v>
      </c>
      <c r="AX18" s="13">
        <f>'C завтраками| Bed and breakfast'!AX19*0.9</f>
        <v>22230</v>
      </c>
      <c r="AY18" s="13">
        <f>'C завтраками| Bed and breakfast'!AY19*0.9</f>
        <v>23130</v>
      </c>
      <c r="AZ18" s="13">
        <f>'C завтраками| Bed and breakfast'!AZ19*0.9</f>
        <v>22230</v>
      </c>
      <c r="BA18" s="13">
        <f>'C завтраками| Bed and breakfast'!BA19*0.9</f>
        <v>23130</v>
      </c>
      <c r="BB18" s="13">
        <f>'C завтраками| Bed and breakfast'!BB19*0.9</f>
        <v>21780</v>
      </c>
      <c r="BC18" s="13">
        <f>'C завтраками| Bed and breakfast'!BC19*0.9</f>
        <v>22680</v>
      </c>
      <c r="BD18" s="13">
        <f>'C завтраками| Bed and breakfast'!BD19*0.9</f>
        <v>21780</v>
      </c>
    </row>
    <row r="19" spans="1:56" s="16" customFormat="1" ht="12" customHeight="1" x14ac:dyDescent="0.2">
      <c r="A19" s="278">
        <v>2</v>
      </c>
      <c r="B19" s="13">
        <f>'C завтраками| Bed and breakfast'!B20*0.9</f>
        <v>23760</v>
      </c>
      <c r="C19" s="13">
        <f>'C завтраками| Bed and breakfast'!C20*0.9</f>
        <v>24570</v>
      </c>
      <c r="D19" s="13">
        <f>'C завтраками| Bed and breakfast'!D20*0.9</f>
        <v>27720</v>
      </c>
      <c r="E19" s="13">
        <f>'C завтраками| Bed and breakfast'!E20*0.9</f>
        <v>24570</v>
      </c>
      <c r="F19" s="13">
        <f>'C завтраками| Bed and breakfast'!F20*0.9</f>
        <v>26370</v>
      </c>
      <c r="G19" s="13">
        <f>'C завтраками| Bed and breakfast'!G20*0.9</f>
        <v>27720</v>
      </c>
      <c r="H19" s="13">
        <f>'C завтраками| Bed and breakfast'!H20*0.9</f>
        <v>22950</v>
      </c>
      <c r="I19" s="13">
        <f>'C завтраками| Bed and breakfast'!I20*0.9</f>
        <v>21600</v>
      </c>
      <c r="J19" s="13">
        <f>'C завтраками| Bed and breakfast'!J20*0.9</f>
        <v>20880</v>
      </c>
      <c r="K19" s="13">
        <f>'C завтраками| Bed and breakfast'!K20*0.9</f>
        <v>20340</v>
      </c>
      <c r="L19" s="13">
        <f>'C завтраками| Bed and breakfast'!L20*0.9</f>
        <v>20160</v>
      </c>
      <c r="M19" s="13">
        <f>'C завтраками| Bed and breakfast'!M20*0.9</f>
        <v>20340</v>
      </c>
      <c r="N19" s="13">
        <f>'C завтраками| Bed and breakfast'!N20*0.9</f>
        <v>20160</v>
      </c>
      <c r="O19" s="13">
        <f>'C завтраками| Bed and breakfast'!O20*0.9</f>
        <v>20160</v>
      </c>
      <c r="P19" s="13">
        <f>'C завтраками| Bed and breakfast'!P20*0.9</f>
        <v>20340</v>
      </c>
      <c r="Q19" s="13">
        <f>'C завтраками| Bed and breakfast'!Q20*0.9</f>
        <v>20520</v>
      </c>
      <c r="R19" s="13">
        <f>'C завтраками| Bed and breakfast'!R20*0.9</f>
        <v>20340</v>
      </c>
      <c r="S19" s="13">
        <f>'C завтраками| Bed and breakfast'!S20*0.9</f>
        <v>20880</v>
      </c>
      <c r="T19" s="13">
        <f>'C завтраками| Bed and breakfast'!T20*0.9</f>
        <v>23760</v>
      </c>
      <c r="U19" s="13">
        <f>'C завтраками| Bed and breakfast'!U20*0.9</f>
        <v>22950</v>
      </c>
      <c r="V19" s="13">
        <f>'C завтраками| Bed and breakfast'!V20*0.9</f>
        <v>24570</v>
      </c>
      <c r="W19" s="205">
        <f>'C завтраками| Bed and breakfast'!W20*0.9</f>
        <v>27720</v>
      </c>
      <c r="X19" s="13">
        <f>'C завтраками| Bed and breakfast'!X20*0.9</f>
        <v>38610</v>
      </c>
      <c r="Y19" s="13">
        <f>'C завтраками| Bed and breakfast'!Y20*0.9</f>
        <v>40410</v>
      </c>
      <c r="Z19" s="13">
        <f>'C завтраками| Bed and breakfast'!Z20*0.9</f>
        <v>49410</v>
      </c>
      <c r="AA19" s="13">
        <f>'C завтраками| Bed and breakfast'!AA20*0.9</f>
        <v>49410</v>
      </c>
      <c r="AB19" s="13">
        <f>'C завтраками| Bed and breakfast'!AB20*0.9</f>
        <v>45360</v>
      </c>
      <c r="AC19" s="13">
        <f>'C завтраками| Bed and breakfast'!AC20*0.9</f>
        <v>38610</v>
      </c>
      <c r="AD19" s="13">
        <f>'C завтраками| Bed and breakfast'!AD20*0.9</f>
        <v>35910</v>
      </c>
      <c r="AE19" s="205">
        <f>'C завтраками| Bed and breakfast'!AE20*0.9</f>
        <v>30330</v>
      </c>
      <c r="AF19" s="205">
        <f>'C завтраками| Bed and breakfast'!AF20*0.9</f>
        <v>31230</v>
      </c>
      <c r="AG19" s="205">
        <f>'C завтраками| Bed and breakfast'!AG20*0.9</f>
        <v>30330</v>
      </c>
      <c r="AH19" s="205">
        <f>'C завтраками| Bed and breakfast'!AH20*0.9</f>
        <v>30330</v>
      </c>
      <c r="AI19" s="205">
        <f>'C завтраками| Bed and breakfast'!AI20*0.9</f>
        <v>32130</v>
      </c>
      <c r="AJ19" s="205">
        <f>'C завтраками| Bed and breakfast'!AJ20*0.9</f>
        <v>32130</v>
      </c>
      <c r="AK19" s="205">
        <f>'C завтраками| Bed and breakfast'!AK20*0.9</f>
        <v>33930</v>
      </c>
      <c r="AL19" s="205">
        <f>'C завтраками| Bed and breakfast'!AL20*0.9</f>
        <v>33930</v>
      </c>
      <c r="AM19" s="205">
        <f>'C завтраками| Bed and breakfast'!AM20*0.9</f>
        <v>34830</v>
      </c>
      <c r="AN19" s="205">
        <f>'C завтраками| Bed and breakfast'!AN20*0.9</f>
        <v>34830</v>
      </c>
      <c r="AO19" s="205">
        <f>'C завтраками| Bed and breakfast'!AO20*0.9</f>
        <v>34830</v>
      </c>
      <c r="AP19" s="205">
        <f>'C завтраками| Bed and breakfast'!AP20*0.9</f>
        <v>39510</v>
      </c>
      <c r="AQ19" s="205">
        <f>'C завтраками| Bed and breakfast'!AQ20*0.9</f>
        <v>39510</v>
      </c>
      <c r="AR19" s="205">
        <f>'C завтраками| Bed and breakfast'!AR20*0.9</f>
        <v>39510</v>
      </c>
      <c r="AS19" s="205">
        <f>'C завтраками| Bed and breakfast'!AS20*0.9</f>
        <v>34830</v>
      </c>
      <c r="AT19" s="205">
        <f>'C завтраками| Bed and breakfast'!AT20*0.9</f>
        <v>33930</v>
      </c>
      <c r="AU19" s="205">
        <f>'C завтраками| Bed and breakfast'!AU20*0.9</f>
        <v>30330</v>
      </c>
      <c r="AV19" s="205">
        <f>'C завтраками| Bed and breakfast'!AV20*0.9</f>
        <v>32130</v>
      </c>
      <c r="AW19" s="205">
        <f>'C завтраками| Bed and breakfast'!AW20*0.9</f>
        <v>31230</v>
      </c>
      <c r="AX19" s="13">
        <f>'C завтраками| Bed and breakfast'!AX20*0.9</f>
        <v>23760</v>
      </c>
      <c r="AY19" s="13">
        <f>'C завтраками| Bed and breakfast'!AY20*0.9</f>
        <v>24660</v>
      </c>
      <c r="AZ19" s="13">
        <f>'C завтраками| Bed and breakfast'!AZ20*0.9</f>
        <v>23760</v>
      </c>
      <c r="BA19" s="13">
        <f>'C завтраками| Bed and breakfast'!BA20*0.9</f>
        <v>24660</v>
      </c>
      <c r="BB19" s="13">
        <f>'C завтраками| Bed and breakfast'!BB20*0.9</f>
        <v>23310</v>
      </c>
      <c r="BC19" s="13">
        <f>'C завтраками| Bed and breakfast'!BC20*0.9</f>
        <v>24210</v>
      </c>
      <c r="BD19" s="13">
        <f>'C завтраками| Bed and breakfast'!BD20*0.9</f>
        <v>23310</v>
      </c>
    </row>
    <row r="20" spans="1:56" s="16" customFormat="1" ht="12" customHeight="1" x14ac:dyDescent="0.2">
      <c r="A20" s="278">
        <v>3</v>
      </c>
      <c r="B20" s="13">
        <f>'C завтраками| Bed and breakfast'!B21*0.9</f>
        <v>24930</v>
      </c>
      <c r="C20" s="13">
        <f>'C завтраками| Bed and breakfast'!C21*0.9</f>
        <v>25740</v>
      </c>
      <c r="D20" s="13">
        <f>'C завтраками| Bed and breakfast'!D21*0.9</f>
        <v>28890</v>
      </c>
      <c r="E20" s="13">
        <f>'C завтраками| Bed and breakfast'!E21*0.9</f>
        <v>25740</v>
      </c>
      <c r="F20" s="13">
        <f>'C завтраками| Bed and breakfast'!F21*0.9</f>
        <v>27540</v>
      </c>
      <c r="G20" s="13">
        <f>'C завтраками| Bed and breakfast'!G21*0.9</f>
        <v>28890</v>
      </c>
      <c r="H20" s="13">
        <f>'C завтраками| Bed and breakfast'!H21*0.9</f>
        <v>24120</v>
      </c>
      <c r="I20" s="13">
        <f>'C завтраками| Bed and breakfast'!I21*0.9</f>
        <v>22770</v>
      </c>
      <c r="J20" s="13">
        <f>'C завтраками| Bed and breakfast'!J21*0.9</f>
        <v>22050</v>
      </c>
      <c r="K20" s="13">
        <f>'C завтраками| Bed and breakfast'!K21*0.9</f>
        <v>21510</v>
      </c>
      <c r="L20" s="13">
        <f>'C завтраками| Bed and breakfast'!L21*0.9</f>
        <v>21330</v>
      </c>
      <c r="M20" s="13">
        <f>'C завтраками| Bed and breakfast'!M21*0.9</f>
        <v>21510</v>
      </c>
      <c r="N20" s="13">
        <f>'C завтраками| Bed and breakfast'!N21*0.9</f>
        <v>21330</v>
      </c>
      <c r="O20" s="13">
        <f>'C завтраками| Bed and breakfast'!O21*0.9</f>
        <v>21330</v>
      </c>
      <c r="P20" s="13">
        <f>'C завтраками| Bed and breakfast'!P21*0.9</f>
        <v>21510</v>
      </c>
      <c r="Q20" s="13">
        <f>'C завтраками| Bed and breakfast'!Q21*0.9</f>
        <v>21690</v>
      </c>
      <c r="R20" s="13">
        <f>'C завтраками| Bed and breakfast'!R21*0.9</f>
        <v>21510</v>
      </c>
      <c r="S20" s="13">
        <f>'C завтраками| Bed and breakfast'!S21*0.9</f>
        <v>22050</v>
      </c>
      <c r="T20" s="13">
        <f>'C завтраками| Bed and breakfast'!T21*0.9</f>
        <v>24930</v>
      </c>
      <c r="U20" s="13">
        <f>'C завтраками| Bed and breakfast'!U21*0.9</f>
        <v>24120</v>
      </c>
      <c r="V20" s="13">
        <f>'C завтраками| Bed and breakfast'!V21*0.9</f>
        <v>25740</v>
      </c>
      <c r="W20" s="205">
        <f>'C завтраками| Bed and breakfast'!W21*0.9</f>
        <v>28890</v>
      </c>
      <c r="X20" s="13">
        <f>'C завтраками| Bed and breakfast'!X21*0.9</f>
        <v>40320</v>
      </c>
      <c r="Y20" s="13">
        <f>'C завтраками| Bed and breakfast'!Y21*0.9</f>
        <v>42120</v>
      </c>
      <c r="Z20" s="13">
        <f>'C завтраками| Bed and breakfast'!Z21*0.9</f>
        <v>51120</v>
      </c>
      <c r="AA20" s="13">
        <f>'C завтраками| Bed and breakfast'!AA21*0.9</f>
        <v>51120</v>
      </c>
      <c r="AB20" s="13">
        <f>'C завтраками| Bed and breakfast'!AB21*0.9</f>
        <v>47070</v>
      </c>
      <c r="AC20" s="13">
        <f>'C завтраками| Bed and breakfast'!AC21*0.9</f>
        <v>40320</v>
      </c>
      <c r="AD20" s="13">
        <f>'C завтраками| Bed and breakfast'!AD21*0.9</f>
        <v>37620</v>
      </c>
      <c r="AE20" s="205">
        <f>'C завтраками| Bed and breakfast'!AE21*0.9</f>
        <v>31860</v>
      </c>
      <c r="AF20" s="205">
        <f>'C завтраками| Bed and breakfast'!AF21*0.9</f>
        <v>32760</v>
      </c>
      <c r="AG20" s="205">
        <f>'C завтраками| Bed and breakfast'!AG21*0.9</f>
        <v>31860</v>
      </c>
      <c r="AH20" s="205">
        <f>'C завтраками| Bed and breakfast'!AH21*0.9</f>
        <v>31860</v>
      </c>
      <c r="AI20" s="205">
        <f>'C завтраками| Bed and breakfast'!AI21*0.9</f>
        <v>33660</v>
      </c>
      <c r="AJ20" s="205">
        <f>'C завтраками| Bed and breakfast'!AJ21*0.9</f>
        <v>33660</v>
      </c>
      <c r="AK20" s="205">
        <f>'C завтраками| Bed and breakfast'!AK21*0.9</f>
        <v>35460</v>
      </c>
      <c r="AL20" s="205">
        <f>'C завтраками| Bed and breakfast'!AL21*0.9</f>
        <v>35460</v>
      </c>
      <c r="AM20" s="205">
        <f>'C завтраками| Bed and breakfast'!AM21*0.9</f>
        <v>36360</v>
      </c>
      <c r="AN20" s="205">
        <f>'C завтраками| Bed and breakfast'!AN21*0.9</f>
        <v>36360</v>
      </c>
      <c r="AO20" s="205">
        <f>'C завтраками| Bed and breakfast'!AO21*0.9</f>
        <v>36360</v>
      </c>
      <c r="AP20" s="205">
        <f>'C завтраками| Bed and breakfast'!AP21*0.9</f>
        <v>41040</v>
      </c>
      <c r="AQ20" s="205">
        <f>'C завтраками| Bed and breakfast'!AQ21*0.9</f>
        <v>41040</v>
      </c>
      <c r="AR20" s="205">
        <f>'C завтраками| Bed and breakfast'!AR21*0.9</f>
        <v>41040</v>
      </c>
      <c r="AS20" s="205">
        <f>'C завтраками| Bed and breakfast'!AS21*0.9</f>
        <v>36360</v>
      </c>
      <c r="AT20" s="205">
        <f>'C завтраками| Bed and breakfast'!AT21*0.9</f>
        <v>35460</v>
      </c>
      <c r="AU20" s="205">
        <f>'C завтраками| Bed and breakfast'!AU21*0.9</f>
        <v>31860</v>
      </c>
      <c r="AV20" s="205">
        <f>'C завтраками| Bed and breakfast'!AV21*0.9</f>
        <v>33660</v>
      </c>
      <c r="AW20" s="205">
        <f>'C завтраками| Bed and breakfast'!AW21*0.9</f>
        <v>32760</v>
      </c>
      <c r="AX20" s="13">
        <f>'C завтраками| Bed and breakfast'!AX21*0.9</f>
        <v>25290</v>
      </c>
      <c r="AY20" s="13">
        <f>'C завтраками| Bed and breakfast'!AY21*0.9</f>
        <v>26190</v>
      </c>
      <c r="AZ20" s="13">
        <f>'C завтраками| Bed and breakfast'!AZ21*0.9</f>
        <v>25290</v>
      </c>
      <c r="BA20" s="13">
        <f>'C завтраками| Bed and breakfast'!BA21*0.9</f>
        <v>26190</v>
      </c>
      <c r="BB20" s="13">
        <f>'C завтраками| Bed and breakfast'!BB21*0.9</f>
        <v>24840</v>
      </c>
      <c r="BC20" s="13">
        <f>'C завтраками| Bed and breakfast'!BC21*0.9</f>
        <v>25740</v>
      </c>
      <c r="BD20" s="13">
        <f>'C завтраками| Bed and breakfast'!BD21*0.9</f>
        <v>24840</v>
      </c>
    </row>
    <row r="21" spans="1:56" s="16" customFormat="1" ht="12" customHeight="1" x14ac:dyDescent="0.2">
      <c r="A21" s="278">
        <v>4</v>
      </c>
      <c r="B21" s="13">
        <f>'C завтраками| Bed and breakfast'!B22*0.9</f>
        <v>26100</v>
      </c>
      <c r="C21" s="13">
        <f>'C завтраками| Bed and breakfast'!C22*0.9</f>
        <v>26910</v>
      </c>
      <c r="D21" s="13">
        <f>'C завтраками| Bed and breakfast'!D22*0.9</f>
        <v>30060</v>
      </c>
      <c r="E21" s="13">
        <f>'C завтраками| Bed and breakfast'!E22*0.9</f>
        <v>26910</v>
      </c>
      <c r="F21" s="13">
        <f>'C завтраками| Bed and breakfast'!F22*0.9</f>
        <v>28710</v>
      </c>
      <c r="G21" s="13">
        <f>'C завтраками| Bed and breakfast'!G22*0.9</f>
        <v>30060</v>
      </c>
      <c r="H21" s="13">
        <f>'C завтраками| Bed and breakfast'!H22*0.9</f>
        <v>25290</v>
      </c>
      <c r="I21" s="13">
        <f>'C завтраками| Bed and breakfast'!I22*0.9</f>
        <v>23940</v>
      </c>
      <c r="J21" s="13">
        <f>'C завтраками| Bed and breakfast'!J22*0.9</f>
        <v>23220</v>
      </c>
      <c r="K21" s="13">
        <f>'C завтраками| Bed and breakfast'!K22*0.9</f>
        <v>22680</v>
      </c>
      <c r="L21" s="13">
        <f>'C завтраками| Bed and breakfast'!L22*0.9</f>
        <v>22500</v>
      </c>
      <c r="M21" s="13">
        <f>'C завтраками| Bed and breakfast'!M22*0.9</f>
        <v>22680</v>
      </c>
      <c r="N21" s="13">
        <f>'C завтраками| Bed and breakfast'!N22*0.9</f>
        <v>22500</v>
      </c>
      <c r="O21" s="13">
        <f>'C завтраками| Bed and breakfast'!O22*0.9</f>
        <v>22500</v>
      </c>
      <c r="P21" s="13">
        <f>'C завтраками| Bed and breakfast'!P22*0.9</f>
        <v>22680</v>
      </c>
      <c r="Q21" s="13">
        <f>'C завтраками| Bed and breakfast'!Q22*0.9</f>
        <v>22860</v>
      </c>
      <c r="R21" s="13">
        <f>'C завтраками| Bed and breakfast'!R22*0.9</f>
        <v>22680</v>
      </c>
      <c r="S21" s="13">
        <f>'C завтраками| Bed and breakfast'!S22*0.9</f>
        <v>23220</v>
      </c>
      <c r="T21" s="13">
        <f>'C завтраками| Bed and breakfast'!T22*0.9</f>
        <v>26100</v>
      </c>
      <c r="U21" s="13">
        <f>'C завтраками| Bed and breakfast'!U22*0.9</f>
        <v>25290</v>
      </c>
      <c r="V21" s="13">
        <f>'C завтраками| Bed and breakfast'!V22*0.9</f>
        <v>26910</v>
      </c>
      <c r="W21" s="205">
        <f>'C завтраками| Bed and breakfast'!W22*0.9</f>
        <v>30060</v>
      </c>
      <c r="X21" s="13">
        <f>'C завтраками| Bed and breakfast'!X22*0.9</f>
        <v>42030</v>
      </c>
      <c r="Y21" s="13">
        <f>'C завтраками| Bed and breakfast'!Y22*0.9</f>
        <v>43830</v>
      </c>
      <c r="Z21" s="13">
        <f>'C завтраками| Bed and breakfast'!Z22*0.9</f>
        <v>52830</v>
      </c>
      <c r="AA21" s="13">
        <f>'C завтраками| Bed and breakfast'!AA22*0.9</f>
        <v>52830</v>
      </c>
      <c r="AB21" s="13">
        <f>'C завтраками| Bed and breakfast'!AB22*0.9</f>
        <v>48780</v>
      </c>
      <c r="AC21" s="13">
        <f>'C завтраками| Bed and breakfast'!AC22*0.9</f>
        <v>42030</v>
      </c>
      <c r="AD21" s="13">
        <f>'C завтраками| Bed and breakfast'!AD22*0.9</f>
        <v>39330</v>
      </c>
      <c r="AE21" s="205">
        <f>'C завтраками| Bed and breakfast'!AE22*0.9</f>
        <v>33390</v>
      </c>
      <c r="AF21" s="205">
        <f>'C завтраками| Bed and breakfast'!AF22*0.9</f>
        <v>34290</v>
      </c>
      <c r="AG21" s="205">
        <f>'C завтраками| Bed and breakfast'!AG22*0.9</f>
        <v>33390</v>
      </c>
      <c r="AH21" s="205">
        <f>'C завтраками| Bed and breakfast'!AH22*0.9</f>
        <v>33390</v>
      </c>
      <c r="AI21" s="205">
        <f>'C завтраками| Bed and breakfast'!AI22*0.9</f>
        <v>35190</v>
      </c>
      <c r="AJ21" s="205">
        <f>'C завтраками| Bed and breakfast'!AJ22*0.9</f>
        <v>35190</v>
      </c>
      <c r="AK21" s="205">
        <f>'C завтраками| Bed and breakfast'!AK22*0.9</f>
        <v>36990</v>
      </c>
      <c r="AL21" s="205">
        <f>'C завтраками| Bed and breakfast'!AL22*0.9</f>
        <v>36990</v>
      </c>
      <c r="AM21" s="205">
        <f>'C завтраками| Bed and breakfast'!AM22*0.9</f>
        <v>37890</v>
      </c>
      <c r="AN21" s="205">
        <f>'C завтраками| Bed and breakfast'!AN22*0.9</f>
        <v>37890</v>
      </c>
      <c r="AO21" s="205">
        <f>'C завтраками| Bed and breakfast'!AO22*0.9</f>
        <v>37890</v>
      </c>
      <c r="AP21" s="205">
        <f>'C завтраками| Bed and breakfast'!AP22*0.9</f>
        <v>42570</v>
      </c>
      <c r="AQ21" s="205">
        <f>'C завтраками| Bed and breakfast'!AQ22*0.9</f>
        <v>42570</v>
      </c>
      <c r="AR21" s="205">
        <f>'C завтраками| Bed and breakfast'!AR22*0.9</f>
        <v>42570</v>
      </c>
      <c r="AS21" s="205">
        <f>'C завтраками| Bed and breakfast'!AS22*0.9</f>
        <v>37890</v>
      </c>
      <c r="AT21" s="205">
        <f>'C завтраками| Bed and breakfast'!AT22*0.9</f>
        <v>36990</v>
      </c>
      <c r="AU21" s="205">
        <f>'C завтраками| Bed and breakfast'!AU22*0.9</f>
        <v>33390</v>
      </c>
      <c r="AV21" s="205">
        <f>'C завтраками| Bed and breakfast'!AV22*0.9</f>
        <v>35190</v>
      </c>
      <c r="AW21" s="205">
        <f>'C завтраками| Bed and breakfast'!AW22*0.9</f>
        <v>34290</v>
      </c>
      <c r="AX21" s="13">
        <f>'C завтраками| Bed and breakfast'!AX22*0.9</f>
        <v>26820</v>
      </c>
      <c r="AY21" s="13">
        <f>'C завтраками| Bed and breakfast'!AY22*0.9</f>
        <v>27720</v>
      </c>
      <c r="AZ21" s="13">
        <f>'C завтраками| Bed and breakfast'!AZ22*0.9</f>
        <v>26820</v>
      </c>
      <c r="BA21" s="13">
        <f>'C завтраками| Bed and breakfast'!BA22*0.9</f>
        <v>27720</v>
      </c>
      <c r="BB21" s="13">
        <f>'C завтраками| Bed and breakfast'!BB22*0.9</f>
        <v>26370</v>
      </c>
      <c r="BC21" s="13">
        <f>'C завтраками| Bed and breakfast'!BC22*0.9</f>
        <v>27270</v>
      </c>
      <c r="BD21" s="13">
        <f>'C завтраками| Bed and breakfast'!BD22*0.9</f>
        <v>26370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95">
        <f t="shared" ref="B24" si="0">B3</f>
        <v>45588</v>
      </c>
      <c r="C24" s="195">
        <f t="shared" ref="C24:BD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c r="O24" s="113">
        <f t="shared" si="1"/>
        <v>45627</v>
      </c>
      <c r="P24" s="113">
        <f t="shared" si="1"/>
        <v>45632</v>
      </c>
      <c r="Q24" s="195">
        <f t="shared" si="1"/>
        <v>45636</v>
      </c>
      <c r="R24" s="113">
        <f t="shared" si="1"/>
        <v>45639</v>
      </c>
      <c r="S24" s="113">
        <f t="shared" si="1"/>
        <v>45641</v>
      </c>
      <c r="T24" s="113">
        <f t="shared" si="1"/>
        <v>45646</v>
      </c>
      <c r="U24" s="113">
        <f t="shared" si="1"/>
        <v>45648</v>
      </c>
      <c r="V24" s="113">
        <f t="shared" si="1"/>
        <v>45652</v>
      </c>
      <c r="W24" s="195">
        <f t="shared" si="1"/>
        <v>45653</v>
      </c>
      <c r="X24" s="195">
        <f t="shared" si="1"/>
        <v>45655</v>
      </c>
      <c r="Y24" s="195">
        <f t="shared" si="1"/>
        <v>45656</v>
      </c>
      <c r="Z24" s="195">
        <f t="shared" si="1"/>
        <v>45657</v>
      </c>
      <c r="AA24" s="195">
        <f t="shared" si="1"/>
        <v>45658</v>
      </c>
      <c r="AB24" s="195">
        <f t="shared" si="1"/>
        <v>45662</v>
      </c>
      <c r="AC24" s="195">
        <f t="shared" si="1"/>
        <v>45664</v>
      </c>
      <c r="AD24" s="195">
        <f t="shared" si="1"/>
        <v>45665</v>
      </c>
      <c r="AE24" s="195">
        <f t="shared" si="1"/>
        <v>45666</v>
      </c>
      <c r="AF24" s="195">
        <f t="shared" si="1"/>
        <v>45667</v>
      </c>
      <c r="AG24" s="195">
        <f t="shared" si="1"/>
        <v>45669</v>
      </c>
      <c r="AH24" s="195">
        <f t="shared" si="1"/>
        <v>45670</v>
      </c>
      <c r="AI24" s="195">
        <f t="shared" si="1"/>
        <v>45674</v>
      </c>
      <c r="AJ24" s="195">
        <f t="shared" si="1"/>
        <v>45676</v>
      </c>
      <c r="AK24" s="195">
        <f t="shared" si="1"/>
        <v>45681</v>
      </c>
      <c r="AL24" s="195">
        <f t="shared" si="1"/>
        <v>45683</v>
      </c>
      <c r="AM24" s="195">
        <f t="shared" si="1"/>
        <v>45688</v>
      </c>
      <c r="AN24" s="195">
        <f t="shared" si="1"/>
        <v>45695</v>
      </c>
      <c r="AO24" s="195">
        <f t="shared" si="1"/>
        <v>45697</v>
      </c>
      <c r="AP24" s="195">
        <f t="shared" si="1"/>
        <v>45702</v>
      </c>
      <c r="AQ24" s="195">
        <f t="shared" si="1"/>
        <v>45704</v>
      </c>
      <c r="AR24" s="195">
        <f t="shared" si="1"/>
        <v>45709</v>
      </c>
      <c r="AS24" s="195">
        <f t="shared" si="1"/>
        <v>45712</v>
      </c>
      <c r="AT24" s="195">
        <f t="shared" si="1"/>
        <v>45717</v>
      </c>
      <c r="AU24" s="195">
        <f t="shared" si="1"/>
        <v>45718</v>
      </c>
      <c r="AV24" s="195">
        <f t="shared" si="1"/>
        <v>45723</v>
      </c>
      <c r="AW24" s="195">
        <f t="shared" si="1"/>
        <v>45726</v>
      </c>
      <c r="AX24" s="113">
        <f t="shared" si="1"/>
        <v>45727</v>
      </c>
      <c r="AY24" s="113">
        <f t="shared" si="1"/>
        <v>45730</v>
      </c>
      <c r="AZ24" s="113">
        <f t="shared" si="1"/>
        <v>45732</v>
      </c>
      <c r="BA24" s="113">
        <f t="shared" si="1"/>
        <v>45737</v>
      </c>
      <c r="BB24" s="113">
        <f t="shared" si="1"/>
        <v>45739</v>
      </c>
      <c r="BC24" s="113">
        <f t="shared" si="1"/>
        <v>45744</v>
      </c>
      <c r="BD24" s="113">
        <f t="shared" si="1"/>
        <v>45746</v>
      </c>
    </row>
    <row r="25" spans="1:56" s="16" customFormat="1" ht="12" customHeight="1" x14ac:dyDescent="0.2">
      <c r="A25" s="178" t="s">
        <v>200</v>
      </c>
      <c r="B25" s="195">
        <f t="shared" ref="B25" si="2">B4</f>
        <v>45588</v>
      </c>
      <c r="C25" s="195">
        <f t="shared" ref="C25:BD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c r="O25" s="113">
        <f t="shared" si="3"/>
        <v>45631</v>
      </c>
      <c r="P25" s="113">
        <f t="shared" si="3"/>
        <v>45635</v>
      </c>
      <c r="Q25" s="195">
        <f t="shared" si="3"/>
        <v>45638</v>
      </c>
      <c r="R25" s="113">
        <f t="shared" si="3"/>
        <v>45640</v>
      </c>
      <c r="S25" s="113">
        <f t="shared" si="3"/>
        <v>45645</v>
      </c>
      <c r="T25" s="113">
        <f t="shared" si="3"/>
        <v>45647</v>
      </c>
      <c r="U25" s="113">
        <f t="shared" si="3"/>
        <v>45651</v>
      </c>
      <c r="V25" s="113">
        <f t="shared" si="3"/>
        <v>45652</v>
      </c>
      <c r="W25" s="195">
        <f t="shared" si="3"/>
        <v>45654</v>
      </c>
      <c r="X25" s="195">
        <f t="shared" si="3"/>
        <v>45655</v>
      </c>
      <c r="Y25" s="195">
        <f t="shared" si="3"/>
        <v>45656</v>
      </c>
      <c r="Z25" s="195">
        <f t="shared" si="3"/>
        <v>45657</v>
      </c>
      <c r="AA25" s="195">
        <f t="shared" si="3"/>
        <v>45661</v>
      </c>
      <c r="AB25" s="195">
        <f t="shared" si="3"/>
        <v>45663</v>
      </c>
      <c r="AC25" s="195">
        <f t="shared" si="3"/>
        <v>45664</v>
      </c>
      <c r="AD25" s="195">
        <f t="shared" si="3"/>
        <v>45665</v>
      </c>
      <c r="AE25" s="195">
        <f t="shared" si="3"/>
        <v>45666</v>
      </c>
      <c r="AF25" s="195">
        <f t="shared" si="3"/>
        <v>45668</v>
      </c>
      <c r="AG25" s="195">
        <f t="shared" si="3"/>
        <v>45669</v>
      </c>
      <c r="AH25" s="195">
        <f t="shared" si="3"/>
        <v>45673</v>
      </c>
      <c r="AI25" s="195">
        <f t="shared" si="3"/>
        <v>45675</v>
      </c>
      <c r="AJ25" s="195">
        <f t="shared" si="3"/>
        <v>45680</v>
      </c>
      <c r="AK25" s="195">
        <f t="shared" si="3"/>
        <v>45682</v>
      </c>
      <c r="AL25" s="195">
        <f t="shared" si="3"/>
        <v>45687</v>
      </c>
      <c r="AM25" s="195">
        <f t="shared" si="3"/>
        <v>45694</v>
      </c>
      <c r="AN25" s="195">
        <f t="shared" si="3"/>
        <v>45696</v>
      </c>
      <c r="AO25" s="195">
        <f t="shared" si="3"/>
        <v>45701</v>
      </c>
      <c r="AP25" s="195">
        <f t="shared" si="3"/>
        <v>45703</v>
      </c>
      <c r="AQ25" s="195">
        <f t="shared" si="3"/>
        <v>45708</v>
      </c>
      <c r="AR25" s="195">
        <f t="shared" si="3"/>
        <v>45711</v>
      </c>
      <c r="AS25" s="195">
        <f t="shared" si="3"/>
        <v>45716</v>
      </c>
      <c r="AT25" s="195">
        <f t="shared" si="3"/>
        <v>45717</v>
      </c>
      <c r="AU25" s="195">
        <f t="shared" si="3"/>
        <v>45722</v>
      </c>
      <c r="AV25" s="195">
        <f t="shared" si="3"/>
        <v>45725</v>
      </c>
      <c r="AW25" s="195">
        <f t="shared" si="3"/>
        <v>45726</v>
      </c>
      <c r="AX25" s="113">
        <f t="shared" si="3"/>
        <v>45729</v>
      </c>
      <c r="AY25" s="113">
        <f t="shared" si="3"/>
        <v>45731</v>
      </c>
      <c r="AZ25" s="113">
        <f t="shared" si="3"/>
        <v>45736</v>
      </c>
      <c r="BA25" s="113">
        <f t="shared" si="3"/>
        <v>45738</v>
      </c>
      <c r="BB25" s="113">
        <f t="shared" si="3"/>
        <v>45743</v>
      </c>
      <c r="BC25" s="113">
        <f t="shared" si="3"/>
        <v>45745</v>
      </c>
      <c r="BD25" s="113">
        <f t="shared" si="3"/>
        <v>45747</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 si="4">ROUNDUP(B6*0.87,)+25</f>
        <v>7934</v>
      </c>
      <c r="C27" s="13">
        <f t="shared" ref="C27:BD27" si="5">ROUNDUP(C6*0.87,)+25</f>
        <v>8638</v>
      </c>
      <c r="D27" s="13">
        <f t="shared" si="5"/>
        <v>11379</v>
      </c>
      <c r="E27" s="13">
        <f t="shared" si="5"/>
        <v>8638</v>
      </c>
      <c r="F27" s="13">
        <f t="shared" si="5"/>
        <v>10204</v>
      </c>
      <c r="G27" s="13">
        <f t="shared" si="5"/>
        <v>11379</v>
      </c>
      <c r="H27" s="13">
        <f t="shared" si="5"/>
        <v>7229</v>
      </c>
      <c r="I27" s="13">
        <f t="shared" si="5"/>
        <v>6055</v>
      </c>
      <c r="J27" s="13">
        <f t="shared" si="5"/>
        <v>5428</v>
      </c>
      <c r="K27" s="13">
        <f t="shared" si="5"/>
        <v>4958</v>
      </c>
      <c r="L27" s="13">
        <f t="shared" si="5"/>
        <v>4802</v>
      </c>
      <c r="M27" s="13">
        <f t="shared" si="5"/>
        <v>4958</v>
      </c>
      <c r="N27" s="13">
        <f t="shared" si="5"/>
        <v>4802</v>
      </c>
      <c r="O27" s="13">
        <f t="shared" si="5"/>
        <v>4802</v>
      </c>
      <c r="P27" s="13">
        <f t="shared" si="5"/>
        <v>4958</v>
      </c>
      <c r="Q27" s="13">
        <f t="shared" si="5"/>
        <v>5115</v>
      </c>
      <c r="R27" s="13">
        <f t="shared" si="5"/>
        <v>4958</v>
      </c>
      <c r="S27" s="13">
        <f t="shared" si="5"/>
        <v>5428</v>
      </c>
      <c r="T27" s="13">
        <f t="shared" si="5"/>
        <v>7934</v>
      </c>
      <c r="U27" s="13">
        <f t="shared" si="5"/>
        <v>7229</v>
      </c>
      <c r="V27" s="13">
        <f t="shared" si="5"/>
        <v>8638</v>
      </c>
      <c r="W27" s="205">
        <f t="shared" si="5"/>
        <v>11379</v>
      </c>
      <c r="X27" s="13">
        <f t="shared" si="5"/>
        <v>18034</v>
      </c>
      <c r="Y27" s="13">
        <f t="shared" si="5"/>
        <v>19600</v>
      </c>
      <c r="Z27" s="13">
        <f t="shared" si="5"/>
        <v>27430</v>
      </c>
      <c r="AA27" s="13">
        <f t="shared" si="5"/>
        <v>27430</v>
      </c>
      <c r="AB27" s="13">
        <f t="shared" si="5"/>
        <v>23907</v>
      </c>
      <c r="AC27" s="13">
        <f t="shared" si="5"/>
        <v>18034</v>
      </c>
      <c r="AD27" s="13">
        <f t="shared" si="5"/>
        <v>15685</v>
      </c>
      <c r="AE27" s="13">
        <f t="shared" si="5"/>
        <v>10987</v>
      </c>
      <c r="AF27" s="13">
        <f t="shared" si="5"/>
        <v>11770</v>
      </c>
      <c r="AG27" s="13">
        <f t="shared" si="5"/>
        <v>10987</v>
      </c>
      <c r="AH27" s="13">
        <f t="shared" si="5"/>
        <v>10987</v>
      </c>
      <c r="AI27" s="13">
        <f t="shared" si="5"/>
        <v>12553</v>
      </c>
      <c r="AJ27" s="205">
        <f t="shared" si="5"/>
        <v>12553</v>
      </c>
      <c r="AK27" s="13">
        <f t="shared" si="5"/>
        <v>14119</v>
      </c>
      <c r="AL27" s="13">
        <f t="shared" si="5"/>
        <v>14119</v>
      </c>
      <c r="AM27" s="205">
        <f t="shared" si="5"/>
        <v>14902</v>
      </c>
      <c r="AN27" s="13">
        <f t="shared" si="5"/>
        <v>14902</v>
      </c>
      <c r="AO27" s="205">
        <f t="shared" si="5"/>
        <v>14902</v>
      </c>
      <c r="AP27" s="205">
        <f t="shared" si="5"/>
        <v>18974</v>
      </c>
      <c r="AQ27" s="205">
        <f t="shared" si="5"/>
        <v>18974</v>
      </c>
      <c r="AR27" s="13">
        <f t="shared" si="5"/>
        <v>18974</v>
      </c>
      <c r="AS27" s="205">
        <f t="shared" si="5"/>
        <v>14902</v>
      </c>
      <c r="AT27" s="13">
        <f t="shared" si="5"/>
        <v>14119</v>
      </c>
      <c r="AU27" s="13">
        <f t="shared" si="5"/>
        <v>10987</v>
      </c>
      <c r="AV27" s="13">
        <f t="shared" si="5"/>
        <v>12553</v>
      </c>
      <c r="AW27" s="13">
        <f t="shared" si="5"/>
        <v>11770</v>
      </c>
      <c r="AX27" s="13">
        <f t="shared" si="5"/>
        <v>7621</v>
      </c>
      <c r="AY27" s="13">
        <f t="shared" si="5"/>
        <v>8404</v>
      </c>
      <c r="AZ27" s="13">
        <f t="shared" si="5"/>
        <v>7621</v>
      </c>
      <c r="BA27" s="13">
        <f t="shared" si="5"/>
        <v>8404</v>
      </c>
      <c r="BB27" s="13">
        <f t="shared" si="5"/>
        <v>7229</v>
      </c>
      <c r="BC27" s="13">
        <f t="shared" si="5"/>
        <v>8012</v>
      </c>
      <c r="BD27" s="13">
        <f t="shared" si="5"/>
        <v>7229</v>
      </c>
    </row>
    <row r="28" spans="1:56" s="16" customFormat="1" ht="12" customHeight="1" x14ac:dyDescent="0.2">
      <c r="A28" s="4">
        <v>2</v>
      </c>
      <c r="B28" s="13">
        <f t="shared" ref="B28" si="6">ROUNDUP(B7*0.87,)+25</f>
        <v>8952</v>
      </c>
      <c r="C28" s="13">
        <f t="shared" ref="C28:BD28" si="7">ROUNDUP(C7*0.87,)+25</f>
        <v>9656</v>
      </c>
      <c r="D28" s="13">
        <f t="shared" si="7"/>
        <v>12397</v>
      </c>
      <c r="E28" s="13">
        <f t="shared" si="7"/>
        <v>9656</v>
      </c>
      <c r="F28" s="13">
        <f t="shared" si="7"/>
        <v>11222</v>
      </c>
      <c r="G28" s="13">
        <f t="shared" si="7"/>
        <v>12397</v>
      </c>
      <c r="H28" s="13">
        <f t="shared" si="7"/>
        <v>8247</v>
      </c>
      <c r="I28" s="13">
        <f t="shared" si="7"/>
        <v>7072</v>
      </c>
      <c r="J28" s="13">
        <f t="shared" si="7"/>
        <v>6446</v>
      </c>
      <c r="K28" s="13">
        <f t="shared" si="7"/>
        <v>5976</v>
      </c>
      <c r="L28" s="13">
        <f t="shared" si="7"/>
        <v>5820</v>
      </c>
      <c r="M28" s="13">
        <f t="shared" si="7"/>
        <v>5976</v>
      </c>
      <c r="N28" s="13">
        <f t="shared" si="7"/>
        <v>5820</v>
      </c>
      <c r="O28" s="13">
        <f t="shared" si="7"/>
        <v>5820</v>
      </c>
      <c r="P28" s="13">
        <f t="shared" si="7"/>
        <v>5976</v>
      </c>
      <c r="Q28" s="13">
        <f t="shared" si="7"/>
        <v>6133</v>
      </c>
      <c r="R28" s="13">
        <f t="shared" si="7"/>
        <v>5976</v>
      </c>
      <c r="S28" s="13">
        <f t="shared" si="7"/>
        <v>6446</v>
      </c>
      <c r="T28" s="13">
        <f t="shared" si="7"/>
        <v>8952</v>
      </c>
      <c r="U28" s="13">
        <f t="shared" si="7"/>
        <v>8247</v>
      </c>
      <c r="V28" s="13">
        <f t="shared" si="7"/>
        <v>9656</v>
      </c>
      <c r="W28" s="205">
        <f t="shared" si="7"/>
        <v>12397</v>
      </c>
      <c r="X28" s="13">
        <f t="shared" si="7"/>
        <v>19522</v>
      </c>
      <c r="Y28" s="13">
        <f t="shared" si="7"/>
        <v>21088</v>
      </c>
      <c r="Z28" s="13">
        <f t="shared" si="7"/>
        <v>28918</v>
      </c>
      <c r="AA28" s="13">
        <f t="shared" si="7"/>
        <v>28918</v>
      </c>
      <c r="AB28" s="13">
        <f t="shared" si="7"/>
        <v>25395</v>
      </c>
      <c r="AC28" s="13">
        <f t="shared" si="7"/>
        <v>19522</v>
      </c>
      <c r="AD28" s="13">
        <f t="shared" si="7"/>
        <v>17173</v>
      </c>
      <c r="AE28" s="13">
        <f t="shared" si="7"/>
        <v>12319</v>
      </c>
      <c r="AF28" s="13">
        <f t="shared" si="7"/>
        <v>13102</v>
      </c>
      <c r="AG28" s="13">
        <f t="shared" si="7"/>
        <v>12319</v>
      </c>
      <c r="AH28" s="13">
        <f t="shared" si="7"/>
        <v>12319</v>
      </c>
      <c r="AI28" s="13">
        <f t="shared" si="7"/>
        <v>13885</v>
      </c>
      <c r="AJ28" s="205">
        <f t="shared" si="7"/>
        <v>13885</v>
      </c>
      <c r="AK28" s="13">
        <f t="shared" si="7"/>
        <v>15451</v>
      </c>
      <c r="AL28" s="13">
        <f t="shared" si="7"/>
        <v>15451</v>
      </c>
      <c r="AM28" s="205">
        <f t="shared" si="7"/>
        <v>16234</v>
      </c>
      <c r="AN28" s="13">
        <f t="shared" si="7"/>
        <v>16234</v>
      </c>
      <c r="AO28" s="205">
        <f t="shared" si="7"/>
        <v>16234</v>
      </c>
      <c r="AP28" s="205">
        <f t="shared" si="7"/>
        <v>20305</v>
      </c>
      <c r="AQ28" s="205">
        <f t="shared" si="7"/>
        <v>20305</v>
      </c>
      <c r="AR28" s="13">
        <f t="shared" si="7"/>
        <v>20305</v>
      </c>
      <c r="AS28" s="205">
        <f t="shared" si="7"/>
        <v>16234</v>
      </c>
      <c r="AT28" s="13">
        <f t="shared" si="7"/>
        <v>15451</v>
      </c>
      <c r="AU28" s="13">
        <f t="shared" si="7"/>
        <v>12319</v>
      </c>
      <c r="AV28" s="13">
        <f t="shared" si="7"/>
        <v>13885</v>
      </c>
      <c r="AW28" s="13">
        <f t="shared" si="7"/>
        <v>13102</v>
      </c>
      <c r="AX28" s="13">
        <f t="shared" si="7"/>
        <v>8952</v>
      </c>
      <c r="AY28" s="13">
        <f t="shared" si="7"/>
        <v>9735</v>
      </c>
      <c r="AZ28" s="13">
        <f t="shared" si="7"/>
        <v>8952</v>
      </c>
      <c r="BA28" s="13">
        <f t="shared" si="7"/>
        <v>9735</v>
      </c>
      <c r="BB28" s="13">
        <f t="shared" si="7"/>
        <v>8560</v>
      </c>
      <c r="BC28" s="13">
        <f t="shared" si="7"/>
        <v>9343</v>
      </c>
      <c r="BD28" s="13">
        <f t="shared" si="7"/>
        <v>8560</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 si="8">ROUNDUP(B9*0.87,)+25</f>
        <v>9108</v>
      </c>
      <c r="C30" s="13">
        <f t="shared" ref="C30:BD30" si="9">ROUNDUP(C9*0.87,)+25</f>
        <v>9813</v>
      </c>
      <c r="D30" s="13">
        <f t="shared" si="9"/>
        <v>12553</v>
      </c>
      <c r="E30" s="13">
        <f t="shared" si="9"/>
        <v>9813</v>
      </c>
      <c r="F30" s="13">
        <f t="shared" si="9"/>
        <v>11379</v>
      </c>
      <c r="G30" s="13">
        <f t="shared" si="9"/>
        <v>12553</v>
      </c>
      <c r="H30" s="13">
        <f t="shared" si="9"/>
        <v>8404</v>
      </c>
      <c r="I30" s="13">
        <f t="shared" si="9"/>
        <v>7229</v>
      </c>
      <c r="J30" s="13">
        <f t="shared" si="9"/>
        <v>6603</v>
      </c>
      <c r="K30" s="13">
        <f t="shared" si="9"/>
        <v>6133</v>
      </c>
      <c r="L30" s="13">
        <f t="shared" si="9"/>
        <v>5976</v>
      </c>
      <c r="M30" s="13">
        <f t="shared" si="9"/>
        <v>6133</v>
      </c>
      <c r="N30" s="13">
        <f t="shared" si="9"/>
        <v>5976</v>
      </c>
      <c r="O30" s="13">
        <f t="shared" si="9"/>
        <v>5976</v>
      </c>
      <c r="P30" s="13">
        <f t="shared" si="9"/>
        <v>6133</v>
      </c>
      <c r="Q30" s="13">
        <f t="shared" si="9"/>
        <v>6289</v>
      </c>
      <c r="R30" s="13">
        <f t="shared" si="9"/>
        <v>6133</v>
      </c>
      <c r="S30" s="13">
        <f t="shared" si="9"/>
        <v>6603</v>
      </c>
      <c r="T30" s="13">
        <f t="shared" si="9"/>
        <v>9108</v>
      </c>
      <c r="U30" s="13">
        <f t="shared" si="9"/>
        <v>8404</v>
      </c>
      <c r="V30" s="13">
        <f t="shared" si="9"/>
        <v>9813</v>
      </c>
      <c r="W30" s="205">
        <f t="shared" si="9"/>
        <v>12553</v>
      </c>
      <c r="X30" s="13">
        <f t="shared" si="9"/>
        <v>19992</v>
      </c>
      <c r="Y30" s="13">
        <f t="shared" si="9"/>
        <v>21558</v>
      </c>
      <c r="Z30" s="13">
        <f t="shared" si="9"/>
        <v>29388</v>
      </c>
      <c r="AA30" s="13">
        <f t="shared" si="9"/>
        <v>29388</v>
      </c>
      <c r="AB30" s="13">
        <f t="shared" si="9"/>
        <v>25864</v>
      </c>
      <c r="AC30" s="13">
        <f t="shared" si="9"/>
        <v>19992</v>
      </c>
      <c r="AD30" s="13">
        <f t="shared" si="9"/>
        <v>17643</v>
      </c>
      <c r="AE30" s="205">
        <f t="shared" si="9"/>
        <v>12945</v>
      </c>
      <c r="AF30" s="205">
        <f t="shared" si="9"/>
        <v>13728</v>
      </c>
      <c r="AG30" s="205">
        <f t="shared" si="9"/>
        <v>12945</v>
      </c>
      <c r="AH30" s="205">
        <f t="shared" si="9"/>
        <v>12945</v>
      </c>
      <c r="AI30" s="205">
        <f t="shared" si="9"/>
        <v>14511</v>
      </c>
      <c r="AJ30" s="205">
        <f t="shared" si="9"/>
        <v>14511</v>
      </c>
      <c r="AK30" s="205">
        <f t="shared" si="9"/>
        <v>16077</v>
      </c>
      <c r="AL30" s="205">
        <f t="shared" si="9"/>
        <v>16077</v>
      </c>
      <c r="AM30" s="205">
        <f t="shared" si="9"/>
        <v>16860</v>
      </c>
      <c r="AN30" s="205">
        <f t="shared" si="9"/>
        <v>16860</v>
      </c>
      <c r="AO30" s="205">
        <f t="shared" si="9"/>
        <v>16860</v>
      </c>
      <c r="AP30" s="205">
        <f t="shared" si="9"/>
        <v>20932</v>
      </c>
      <c r="AQ30" s="205">
        <f t="shared" si="9"/>
        <v>20932</v>
      </c>
      <c r="AR30" s="205">
        <f t="shared" si="9"/>
        <v>20932</v>
      </c>
      <c r="AS30" s="205">
        <f t="shared" si="9"/>
        <v>16860</v>
      </c>
      <c r="AT30" s="205">
        <f t="shared" si="9"/>
        <v>16077</v>
      </c>
      <c r="AU30" s="205">
        <f t="shared" si="9"/>
        <v>12945</v>
      </c>
      <c r="AV30" s="205">
        <f t="shared" si="9"/>
        <v>14511</v>
      </c>
      <c r="AW30" s="205">
        <f t="shared" si="9"/>
        <v>13728</v>
      </c>
      <c r="AX30" s="13">
        <f t="shared" si="9"/>
        <v>8952</v>
      </c>
      <c r="AY30" s="13">
        <f t="shared" si="9"/>
        <v>9735</v>
      </c>
      <c r="AZ30" s="13">
        <f t="shared" si="9"/>
        <v>8952</v>
      </c>
      <c r="BA30" s="13">
        <f t="shared" si="9"/>
        <v>9735</v>
      </c>
      <c r="BB30" s="13">
        <f t="shared" si="9"/>
        <v>8560</v>
      </c>
      <c r="BC30" s="13">
        <f t="shared" si="9"/>
        <v>9343</v>
      </c>
      <c r="BD30" s="13">
        <f t="shared" si="9"/>
        <v>8560</v>
      </c>
    </row>
    <row r="31" spans="1:56" s="16" customFormat="1" ht="12" customHeight="1" x14ac:dyDescent="0.2">
      <c r="A31" s="4">
        <v>2</v>
      </c>
      <c r="B31" s="13">
        <f t="shared" ref="B31" si="10">ROUNDUP(B10*0.87,)+25</f>
        <v>10126</v>
      </c>
      <c r="C31" s="13">
        <f t="shared" ref="C31:BD31" si="11">ROUNDUP(C10*0.87,)+25</f>
        <v>10831</v>
      </c>
      <c r="D31" s="13">
        <f t="shared" si="11"/>
        <v>13571</v>
      </c>
      <c r="E31" s="13">
        <f t="shared" si="11"/>
        <v>10831</v>
      </c>
      <c r="F31" s="13">
        <f t="shared" si="11"/>
        <v>12397</v>
      </c>
      <c r="G31" s="13">
        <f t="shared" si="11"/>
        <v>13571</v>
      </c>
      <c r="H31" s="13">
        <f t="shared" si="11"/>
        <v>9421</v>
      </c>
      <c r="I31" s="13">
        <f t="shared" si="11"/>
        <v>8247</v>
      </c>
      <c r="J31" s="13">
        <f t="shared" si="11"/>
        <v>7621</v>
      </c>
      <c r="K31" s="13">
        <f t="shared" si="11"/>
        <v>7151</v>
      </c>
      <c r="L31" s="13">
        <f t="shared" si="11"/>
        <v>6994</v>
      </c>
      <c r="M31" s="13">
        <f t="shared" si="11"/>
        <v>7151</v>
      </c>
      <c r="N31" s="13">
        <f t="shared" si="11"/>
        <v>6994</v>
      </c>
      <c r="O31" s="13">
        <f t="shared" si="11"/>
        <v>6994</v>
      </c>
      <c r="P31" s="13">
        <f t="shared" si="11"/>
        <v>7151</v>
      </c>
      <c r="Q31" s="13">
        <f t="shared" si="11"/>
        <v>7307</v>
      </c>
      <c r="R31" s="13">
        <f t="shared" si="11"/>
        <v>7151</v>
      </c>
      <c r="S31" s="13">
        <f t="shared" si="11"/>
        <v>7621</v>
      </c>
      <c r="T31" s="13">
        <f t="shared" si="11"/>
        <v>10126</v>
      </c>
      <c r="U31" s="13">
        <f t="shared" si="11"/>
        <v>9421</v>
      </c>
      <c r="V31" s="13">
        <f t="shared" si="11"/>
        <v>10831</v>
      </c>
      <c r="W31" s="205">
        <f t="shared" si="11"/>
        <v>13571</v>
      </c>
      <c r="X31" s="13">
        <f t="shared" si="11"/>
        <v>21480</v>
      </c>
      <c r="Y31" s="13">
        <f t="shared" si="11"/>
        <v>23046</v>
      </c>
      <c r="Z31" s="13">
        <f t="shared" si="11"/>
        <v>30876</v>
      </c>
      <c r="AA31" s="13">
        <f t="shared" si="11"/>
        <v>30876</v>
      </c>
      <c r="AB31" s="13">
        <f t="shared" si="11"/>
        <v>27352</v>
      </c>
      <c r="AC31" s="13">
        <f t="shared" si="11"/>
        <v>21480</v>
      </c>
      <c r="AD31" s="13">
        <f t="shared" si="11"/>
        <v>19131</v>
      </c>
      <c r="AE31" s="205">
        <f t="shared" si="11"/>
        <v>14276</v>
      </c>
      <c r="AF31" s="205">
        <f t="shared" si="11"/>
        <v>15059</v>
      </c>
      <c r="AG31" s="205">
        <f t="shared" si="11"/>
        <v>14276</v>
      </c>
      <c r="AH31" s="205">
        <f t="shared" si="11"/>
        <v>14276</v>
      </c>
      <c r="AI31" s="205">
        <f t="shared" si="11"/>
        <v>15842</v>
      </c>
      <c r="AJ31" s="205">
        <f t="shared" si="11"/>
        <v>15842</v>
      </c>
      <c r="AK31" s="205">
        <f t="shared" si="11"/>
        <v>17408</v>
      </c>
      <c r="AL31" s="205">
        <f t="shared" si="11"/>
        <v>17408</v>
      </c>
      <c r="AM31" s="205">
        <f t="shared" si="11"/>
        <v>18191</v>
      </c>
      <c r="AN31" s="205">
        <f t="shared" si="11"/>
        <v>18191</v>
      </c>
      <c r="AO31" s="205">
        <f t="shared" si="11"/>
        <v>18191</v>
      </c>
      <c r="AP31" s="205">
        <f t="shared" si="11"/>
        <v>22263</v>
      </c>
      <c r="AQ31" s="205">
        <f t="shared" si="11"/>
        <v>22263</v>
      </c>
      <c r="AR31" s="205">
        <f t="shared" si="11"/>
        <v>22263</v>
      </c>
      <c r="AS31" s="205">
        <f t="shared" si="11"/>
        <v>18191</v>
      </c>
      <c r="AT31" s="205">
        <f t="shared" si="11"/>
        <v>17408</v>
      </c>
      <c r="AU31" s="205">
        <f t="shared" si="11"/>
        <v>14276</v>
      </c>
      <c r="AV31" s="205">
        <f t="shared" si="11"/>
        <v>15842</v>
      </c>
      <c r="AW31" s="205">
        <f t="shared" si="11"/>
        <v>15059</v>
      </c>
      <c r="AX31" s="13">
        <f t="shared" si="11"/>
        <v>10283</v>
      </c>
      <c r="AY31" s="13">
        <f t="shared" si="11"/>
        <v>11066</v>
      </c>
      <c r="AZ31" s="13">
        <f t="shared" si="11"/>
        <v>10283</v>
      </c>
      <c r="BA31" s="13">
        <f t="shared" si="11"/>
        <v>11066</v>
      </c>
      <c r="BB31" s="13">
        <f t="shared" si="11"/>
        <v>9891</v>
      </c>
      <c r="BC31" s="13">
        <f t="shared" si="11"/>
        <v>10674</v>
      </c>
      <c r="BD31" s="13">
        <f t="shared" si="11"/>
        <v>9891</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 si="12">ROUNDUP(B12*0.87,)+25</f>
        <v>13023</v>
      </c>
      <c r="C33" s="13">
        <f t="shared" ref="C33:BD33" si="13">ROUNDUP(C12*0.87,)+25</f>
        <v>13728</v>
      </c>
      <c r="D33" s="13">
        <f t="shared" si="13"/>
        <v>16468</v>
      </c>
      <c r="E33" s="13">
        <f t="shared" si="13"/>
        <v>13728</v>
      </c>
      <c r="F33" s="13">
        <f t="shared" si="13"/>
        <v>15294</v>
      </c>
      <c r="G33" s="13">
        <f t="shared" si="13"/>
        <v>16468</v>
      </c>
      <c r="H33" s="13">
        <f t="shared" si="13"/>
        <v>12319</v>
      </c>
      <c r="I33" s="13">
        <f t="shared" si="13"/>
        <v>11144</v>
      </c>
      <c r="J33" s="13">
        <f t="shared" si="13"/>
        <v>10518</v>
      </c>
      <c r="K33" s="13">
        <f t="shared" si="13"/>
        <v>10048</v>
      </c>
      <c r="L33" s="13">
        <f t="shared" si="13"/>
        <v>9891</v>
      </c>
      <c r="M33" s="13">
        <f t="shared" si="13"/>
        <v>10048</v>
      </c>
      <c r="N33" s="13">
        <f t="shared" si="13"/>
        <v>9891</v>
      </c>
      <c r="O33" s="13">
        <f t="shared" si="13"/>
        <v>9891</v>
      </c>
      <c r="P33" s="13">
        <f t="shared" si="13"/>
        <v>10048</v>
      </c>
      <c r="Q33" s="13">
        <f t="shared" si="13"/>
        <v>10204</v>
      </c>
      <c r="R33" s="13">
        <f t="shared" si="13"/>
        <v>10048</v>
      </c>
      <c r="S33" s="13">
        <f t="shared" si="13"/>
        <v>10518</v>
      </c>
      <c r="T33" s="13">
        <f t="shared" si="13"/>
        <v>13023</v>
      </c>
      <c r="U33" s="13">
        <f t="shared" si="13"/>
        <v>12319</v>
      </c>
      <c r="V33" s="13">
        <f t="shared" si="13"/>
        <v>13728</v>
      </c>
      <c r="W33" s="205">
        <f t="shared" si="13"/>
        <v>16468</v>
      </c>
      <c r="X33" s="13">
        <f t="shared" si="13"/>
        <v>25864</v>
      </c>
      <c r="Y33" s="13">
        <f t="shared" si="13"/>
        <v>27430</v>
      </c>
      <c r="Z33" s="13">
        <f t="shared" si="13"/>
        <v>35260</v>
      </c>
      <c r="AA33" s="13">
        <f t="shared" si="13"/>
        <v>35260</v>
      </c>
      <c r="AB33" s="13">
        <f t="shared" si="13"/>
        <v>31737</v>
      </c>
      <c r="AC33" s="13">
        <f t="shared" si="13"/>
        <v>25864</v>
      </c>
      <c r="AD33" s="13">
        <f t="shared" si="13"/>
        <v>23515</v>
      </c>
      <c r="AE33" s="205">
        <f t="shared" si="13"/>
        <v>18817</v>
      </c>
      <c r="AF33" s="205">
        <f t="shared" si="13"/>
        <v>19600</v>
      </c>
      <c r="AG33" s="205">
        <f t="shared" si="13"/>
        <v>18817</v>
      </c>
      <c r="AH33" s="205">
        <f t="shared" si="13"/>
        <v>18817</v>
      </c>
      <c r="AI33" s="205">
        <f t="shared" si="13"/>
        <v>20383</v>
      </c>
      <c r="AJ33" s="205">
        <f t="shared" si="13"/>
        <v>20383</v>
      </c>
      <c r="AK33" s="205">
        <f t="shared" si="13"/>
        <v>21949</v>
      </c>
      <c r="AL33" s="205">
        <f t="shared" si="13"/>
        <v>21949</v>
      </c>
      <c r="AM33" s="205">
        <f t="shared" si="13"/>
        <v>22732</v>
      </c>
      <c r="AN33" s="205">
        <f t="shared" si="13"/>
        <v>22732</v>
      </c>
      <c r="AO33" s="205">
        <f t="shared" si="13"/>
        <v>22732</v>
      </c>
      <c r="AP33" s="205">
        <f t="shared" si="13"/>
        <v>26804</v>
      </c>
      <c r="AQ33" s="205">
        <f t="shared" si="13"/>
        <v>26804</v>
      </c>
      <c r="AR33" s="205">
        <f t="shared" si="13"/>
        <v>26804</v>
      </c>
      <c r="AS33" s="205">
        <f t="shared" si="13"/>
        <v>22732</v>
      </c>
      <c r="AT33" s="205">
        <f t="shared" si="13"/>
        <v>21949</v>
      </c>
      <c r="AU33" s="205">
        <f t="shared" si="13"/>
        <v>18817</v>
      </c>
      <c r="AV33" s="205">
        <f t="shared" si="13"/>
        <v>20383</v>
      </c>
      <c r="AW33" s="205">
        <f t="shared" si="13"/>
        <v>19600</v>
      </c>
      <c r="AX33" s="13">
        <f t="shared" si="13"/>
        <v>11927</v>
      </c>
      <c r="AY33" s="13">
        <f t="shared" si="13"/>
        <v>12710</v>
      </c>
      <c r="AZ33" s="13">
        <f t="shared" si="13"/>
        <v>11927</v>
      </c>
      <c r="BA33" s="13">
        <f t="shared" si="13"/>
        <v>12710</v>
      </c>
      <c r="BB33" s="13">
        <f t="shared" si="13"/>
        <v>11536</v>
      </c>
      <c r="BC33" s="13">
        <f t="shared" si="13"/>
        <v>12319</v>
      </c>
      <c r="BD33" s="13">
        <f t="shared" si="13"/>
        <v>11536</v>
      </c>
    </row>
    <row r="34" spans="1:56" s="16" customFormat="1" ht="12" customHeight="1" x14ac:dyDescent="0.2">
      <c r="A34" s="4">
        <v>2</v>
      </c>
      <c r="B34" s="13">
        <f t="shared" ref="B34" si="14">ROUNDUP(B13*0.87,)+25</f>
        <v>14041</v>
      </c>
      <c r="C34" s="13">
        <f t="shared" ref="C34:BD34" si="15">ROUNDUP(C13*0.87,)+25</f>
        <v>14746</v>
      </c>
      <c r="D34" s="13">
        <f t="shared" si="15"/>
        <v>17486</v>
      </c>
      <c r="E34" s="13">
        <f t="shared" si="15"/>
        <v>14746</v>
      </c>
      <c r="F34" s="13">
        <f t="shared" si="15"/>
        <v>16312</v>
      </c>
      <c r="G34" s="13">
        <f t="shared" si="15"/>
        <v>17486</v>
      </c>
      <c r="H34" s="13">
        <f t="shared" si="15"/>
        <v>13336</v>
      </c>
      <c r="I34" s="13">
        <f t="shared" si="15"/>
        <v>12162</v>
      </c>
      <c r="J34" s="13">
        <f t="shared" si="15"/>
        <v>11536</v>
      </c>
      <c r="K34" s="13">
        <f t="shared" si="15"/>
        <v>11066</v>
      </c>
      <c r="L34" s="13">
        <f t="shared" si="15"/>
        <v>10909</v>
      </c>
      <c r="M34" s="13">
        <f t="shared" si="15"/>
        <v>11066</v>
      </c>
      <c r="N34" s="13">
        <f t="shared" si="15"/>
        <v>10909</v>
      </c>
      <c r="O34" s="13">
        <f t="shared" si="15"/>
        <v>10909</v>
      </c>
      <c r="P34" s="13">
        <f t="shared" si="15"/>
        <v>11066</v>
      </c>
      <c r="Q34" s="13">
        <f t="shared" si="15"/>
        <v>11222</v>
      </c>
      <c r="R34" s="13">
        <f t="shared" si="15"/>
        <v>11066</v>
      </c>
      <c r="S34" s="13">
        <f t="shared" si="15"/>
        <v>11536</v>
      </c>
      <c r="T34" s="13">
        <f t="shared" si="15"/>
        <v>14041</v>
      </c>
      <c r="U34" s="13">
        <f t="shared" si="15"/>
        <v>13336</v>
      </c>
      <c r="V34" s="13">
        <f t="shared" si="15"/>
        <v>14746</v>
      </c>
      <c r="W34" s="205">
        <f t="shared" si="15"/>
        <v>17486</v>
      </c>
      <c r="X34" s="13">
        <f t="shared" si="15"/>
        <v>27352</v>
      </c>
      <c r="Y34" s="13">
        <f t="shared" si="15"/>
        <v>28918</v>
      </c>
      <c r="Z34" s="13">
        <f t="shared" si="15"/>
        <v>36748</v>
      </c>
      <c r="AA34" s="13">
        <f t="shared" si="15"/>
        <v>36748</v>
      </c>
      <c r="AB34" s="13">
        <f t="shared" si="15"/>
        <v>33225</v>
      </c>
      <c r="AC34" s="13">
        <f t="shared" si="15"/>
        <v>27352</v>
      </c>
      <c r="AD34" s="13">
        <f t="shared" si="15"/>
        <v>25003</v>
      </c>
      <c r="AE34" s="205">
        <f t="shared" si="15"/>
        <v>20149</v>
      </c>
      <c r="AF34" s="205">
        <f t="shared" si="15"/>
        <v>20932</v>
      </c>
      <c r="AG34" s="205">
        <f t="shared" si="15"/>
        <v>20149</v>
      </c>
      <c r="AH34" s="205">
        <f t="shared" si="15"/>
        <v>20149</v>
      </c>
      <c r="AI34" s="205">
        <f t="shared" si="15"/>
        <v>21715</v>
      </c>
      <c r="AJ34" s="205">
        <f t="shared" si="15"/>
        <v>21715</v>
      </c>
      <c r="AK34" s="205">
        <f t="shared" si="15"/>
        <v>23281</v>
      </c>
      <c r="AL34" s="205">
        <f t="shared" si="15"/>
        <v>23281</v>
      </c>
      <c r="AM34" s="205">
        <f t="shared" si="15"/>
        <v>24064</v>
      </c>
      <c r="AN34" s="205">
        <f t="shared" si="15"/>
        <v>24064</v>
      </c>
      <c r="AO34" s="205">
        <f t="shared" si="15"/>
        <v>24064</v>
      </c>
      <c r="AP34" s="205">
        <f t="shared" si="15"/>
        <v>28135</v>
      </c>
      <c r="AQ34" s="205">
        <f t="shared" si="15"/>
        <v>28135</v>
      </c>
      <c r="AR34" s="205">
        <f t="shared" si="15"/>
        <v>28135</v>
      </c>
      <c r="AS34" s="205">
        <f t="shared" si="15"/>
        <v>24064</v>
      </c>
      <c r="AT34" s="205">
        <f t="shared" si="15"/>
        <v>23281</v>
      </c>
      <c r="AU34" s="205">
        <f t="shared" si="15"/>
        <v>20149</v>
      </c>
      <c r="AV34" s="205">
        <f t="shared" si="15"/>
        <v>21715</v>
      </c>
      <c r="AW34" s="205">
        <f t="shared" si="15"/>
        <v>20932</v>
      </c>
      <c r="AX34" s="13">
        <f t="shared" si="15"/>
        <v>13258</v>
      </c>
      <c r="AY34" s="13">
        <f t="shared" si="15"/>
        <v>14041</v>
      </c>
      <c r="AZ34" s="13">
        <f t="shared" si="15"/>
        <v>13258</v>
      </c>
      <c r="BA34" s="13">
        <f t="shared" si="15"/>
        <v>14041</v>
      </c>
      <c r="BB34" s="13">
        <f t="shared" si="15"/>
        <v>12867</v>
      </c>
      <c r="BC34" s="13">
        <f t="shared" si="15"/>
        <v>13650</v>
      </c>
      <c r="BD34" s="13">
        <f t="shared" si="15"/>
        <v>12867</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 si="16">ROUNDUP(B15*0.87,)+25</f>
        <v>14589</v>
      </c>
      <c r="C36" s="13">
        <f t="shared" ref="C36:BD36" si="17">ROUNDUP(C15*0.87,)+25</f>
        <v>15294</v>
      </c>
      <c r="D36" s="13">
        <f t="shared" si="17"/>
        <v>18034</v>
      </c>
      <c r="E36" s="13">
        <f t="shared" si="17"/>
        <v>15294</v>
      </c>
      <c r="F36" s="13">
        <f t="shared" si="17"/>
        <v>16860</v>
      </c>
      <c r="G36" s="13">
        <f t="shared" si="17"/>
        <v>18034</v>
      </c>
      <c r="H36" s="13">
        <f t="shared" si="17"/>
        <v>13885</v>
      </c>
      <c r="I36" s="13">
        <f t="shared" si="17"/>
        <v>12710</v>
      </c>
      <c r="J36" s="13">
        <f t="shared" si="17"/>
        <v>12084</v>
      </c>
      <c r="K36" s="13">
        <f t="shared" si="17"/>
        <v>11614</v>
      </c>
      <c r="L36" s="13">
        <f t="shared" si="17"/>
        <v>11457</v>
      </c>
      <c r="M36" s="13">
        <f t="shared" si="17"/>
        <v>11614</v>
      </c>
      <c r="N36" s="13">
        <f t="shared" si="17"/>
        <v>11457</v>
      </c>
      <c r="O36" s="13">
        <f t="shared" si="17"/>
        <v>11457</v>
      </c>
      <c r="P36" s="13">
        <f t="shared" si="17"/>
        <v>11614</v>
      </c>
      <c r="Q36" s="13">
        <f t="shared" si="17"/>
        <v>11770</v>
      </c>
      <c r="R36" s="13">
        <f t="shared" si="17"/>
        <v>11614</v>
      </c>
      <c r="S36" s="13">
        <f t="shared" si="17"/>
        <v>12084</v>
      </c>
      <c r="T36" s="13">
        <f t="shared" si="17"/>
        <v>14589</v>
      </c>
      <c r="U36" s="13">
        <f t="shared" si="17"/>
        <v>13885</v>
      </c>
      <c r="V36" s="13">
        <f t="shared" si="17"/>
        <v>15294</v>
      </c>
      <c r="W36" s="205">
        <f t="shared" si="17"/>
        <v>18034</v>
      </c>
      <c r="X36" s="13">
        <f t="shared" si="17"/>
        <v>29779</v>
      </c>
      <c r="Y36" s="13">
        <f t="shared" si="17"/>
        <v>31345</v>
      </c>
      <c r="Z36" s="13">
        <f t="shared" si="17"/>
        <v>39175</v>
      </c>
      <c r="AA36" s="13">
        <f t="shared" si="17"/>
        <v>39175</v>
      </c>
      <c r="AB36" s="13">
        <f t="shared" si="17"/>
        <v>35652</v>
      </c>
      <c r="AC36" s="13">
        <f t="shared" si="17"/>
        <v>29779</v>
      </c>
      <c r="AD36" s="13">
        <f t="shared" si="17"/>
        <v>27430</v>
      </c>
      <c r="AE36" s="205">
        <f t="shared" si="17"/>
        <v>22732</v>
      </c>
      <c r="AF36" s="205">
        <f t="shared" si="17"/>
        <v>23515</v>
      </c>
      <c r="AG36" s="205">
        <f t="shared" si="17"/>
        <v>22732</v>
      </c>
      <c r="AH36" s="205">
        <f t="shared" si="17"/>
        <v>22732</v>
      </c>
      <c r="AI36" s="205">
        <f t="shared" si="17"/>
        <v>24298</v>
      </c>
      <c r="AJ36" s="205">
        <f t="shared" si="17"/>
        <v>24298</v>
      </c>
      <c r="AK36" s="205">
        <f t="shared" si="17"/>
        <v>25864</v>
      </c>
      <c r="AL36" s="205">
        <f t="shared" si="17"/>
        <v>25864</v>
      </c>
      <c r="AM36" s="205">
        <f t="shared" si="17"/>
        <v>26647</v>
      </c>
      <c r="AN36" s="205">
        <f t="shared" si="17"/>
        <v>26647</v>
      </c>
      <c r="AO36" s="205">
        <f t="shared" si="17"/>
        <v>26647</v>
      </c>
      <c r="AP36" s="205">
        <f t="shared" si="17"/>
        <v>30719</v>
      </c>
      <c r="AQ36" s="205">
        <f t="shared" si="17"/>
        <v>30719</v>
      </c>
      <c r="AR36" s="205">
        <f t="shared" si="17"/>
        <v>30719</v>
      </c>
      <c r="AS36" s="205">
        <f t="shared" si="17"/>
        <v>26647</v>
      </c>
      <c r="AT36" s="205">
        <f t="shared" si="17"/>
        <v>25864</v>
      </c>
      <c r="AU36" s="205">
        <f t="shared" si="17"/>
        <v>22732</v>
      </c>
      <c r="AV36" s="205">
        <f t="shared" si="17"/>
        <v>24298</v>
      </c>
      <c r="AW36" s="205">
        <f t="shared" si="17"/>
        <v>23515</v>
      </c>
      <c r="AX36" s="13">
        <f t="shared" si="17"/>
        <v>14276</v>
      </c>
      <c r="AY36" s="13">
        <f t="shared" si="17"/>
        <v>15059</v>
      </c>
      <c r="AZ36" s="13">
        <f t="shared" si="17"/>
        <v>14276</v>
      </c>
      <c r="BA36" s="13">
        <f t="shared" si="17"/>
        <v>15059</v>
      </c>
      <c r="BB36" s="13">
        <f t="shared" si="17"/>
        <v>13885</v>
      </c>
      <c r="BC36" s="13">
        <f t="shared" si="17"/>
        <v>14668</v>
      </c>
      <c r="BD36" s="13">
        <f t="shared" si="17"/>
        <v>13885</v>
      </c>
    </row>
    <row r="37" spans="1:56" s="16" customFormat="1" ht="12" customHeight="1" x14ac:dyDescent="0.2">
      <c r="A37" s="278">
        <v>2</v>
      </c>
      <c r="B37" s="13">
        <f t="shared" ref="B37" si="18">ROUNDUP(B16*0.87,)+25</f>
        <v>15607</v>
      </c>
      <c r="C37" s="13">
        <f t="shared" ref="C37:BD37" si="19">ROUNDUP(C16*0.87,)+25</f>
        <v>16312</v>
      </c>
      <c r="D37" s="13">
        <f t="shared" si="19"/>
        <v>19052</v>
      </c>
      <c r="E37" s="13">
        <f t="shared" si="19"/>
        <v>16312</v>
      </c>
      <c r="F37" s="13">
        <f t="shared" si="19"/>
        <v>17878</v>
      </c>
      <c r="G37" s="13">
        <f t="shared" si="19"/>
        <v>19052</v>
      </c>
      <c r="H37" s="13">
        <f t="shared" si="19"/>
        <v>14902</v>
      </c>
      <c r="I37" s="13">
        <f t="shared" si="19"/>
        <v>13728</v>
      </c>
      <c r="J37" s="13">
        <f t="shared" si="19"/>
        <v>13102</v>
      </c>
      <c r="K37" s="13">
        <f t="shared" si="19"/>
        <v>12632</v>
      </c>
      <c r="L37" s="13">
        <f t="shared" si="19"/>
        <v>12475</v>
      </c>
      <c r="M37" s="13">
        <f t="shared" si="19"/>
        <v>12632</v>
      </c>
      <c r="N37" s="13">
        <f t="shared" si="19"/>
        <v>12475</v>
      </c>
      <c r="O37" s="13">
        <f t="shared" si="19"/>
        <v>12475</v>
      </c>
      <c r="P37" s="13">
        <f t="shared" si="19"/>
        <v>12632</v>
      </c>
      <c r="Q37" s="13">
        <f t="shared" si="19"/>
        <v>12788</v>
      </c>
      <c r="R37" s="13">
        <f t="shared" si="19"/>
        <v>12632</v>
      </c>
      <c r="S37" s="13">
        <f t="shared" si="19"/>
        <v>13102</v>
      </c>
      <c r="T37" s="13">
        <f t="shared" si="19"/>
        <v>15607</v>
      </c>
      <c r="U37" s="13">
        <f t="shared" si="19"/>
        <v>14902</v>
      </c>
      <c r="V37" s="13">
        <f t="shared" si="19"/>
        <v>16312</v>
      </c>
      <c r="W37" s="205">
        <f t="shared" si="19"/>
        <v>19052</v>
      </c>
      <c r="X37" s="13">
        <f t="shared" si="19"/>
        <v>31267</v>
      </c>
      <c r="Y37" s="13">
        <f t="shared" si="19"/>
        <v>32833</v>
      </c>
      <c r="Z37" s="13">
        <f t="shared" si="19"/>
        <v>40663</v>
      </c>
      <c r="AA37" s="13">
        <f t="shared" si="19"/>
        <v>40663</v>
      </c>
      <c r="AB37" s="13">
        <f t="shared" si="19"/>
        <v>37140</v>
      </c>
      <c r="AC37" s="13">
        <f t="shared" si="19"/>
        <v>31267</v>
      </c>
      <c r="AD37" s="13">
        <f t="shared" si="19"/>
        <v>28918</v>
      </c>
      <c r="AE37" s="205">
        <f t="shared" si="19"/>
        <v>24064</v>
      </c>
      <c r="AF37" s="205">
        <f t="shared" si="19"/>
        <v>24847</v>
      </c>
      <c r="AG37" s="205">
        <f t="shared" si="19"/>
        <v>24064</v>
      </c>
      <c r="AH37" s="205">
        <f t="shared" si="19"/>
        <v>24064</v>
      </c>
      <c r="AI37" s="205">
        <f t="shared" si="19"/>
        <v>25630</v>
      </c>
      <c r="AJ37" s="205">
        <f t="shared" si="19"/>
        <v>25630</v>
      </c>
      <c r="AK37" s="205">
        <f t="shared" si="19"/>
        <v>27196</v>
      </c>
      <c r="AL37" s="205">
        <f t="shared" si="19"/>
        <v>27196</v>
      </c>
      <c r="AM37" s="205">
        <f t="shared" si="19"/>
        <v>27979</v>
      </c>
      <c r="AN37" s="205">
        <f t="shared" si="19"/>
        <v>27979</v>
      </c>
      <c r="AO37" s="205">
        <f t="shared" si="19"/>
        <v>27979</v>
      </c>
      <c r="AP37" s="205">
        <f t="shared" si="19"/>
        <v>32050</v>
      </c>
      <c r="AQ37" s="205">
        <f t="shared" si="19"/>
        <v>32050</v>
      </c>
      <c r="AR37" s="205">
        <f t="shared" si="19"/>
        <v>32050</v>
      </c>
      <c r="AS37" s="205">
        <f t="shared" si="19"/>
        <v>27979</v>
      </c>
      <c r="AT37" s="205">
        <f t="shared" si="19"/>
        <v>27196</v>
      </c>
      <c r="AU37" s="205">
        <f t="shared" si="19"/>
        <v>24064</v>
      </c>
      <c r="AV37" s="205">
        <f t="shared" si="19"/>
        <v>25630</v>
      </c>
      <c r="AW37" s="205">
        <f t="shared" si="19"/>
        <v>24847</v>
      </c>
      <c r="AX37" s="13">
        <f t="shared" si="19"/>
        <v>15607</v>
      </c>
      <c r="AY37" s="13">
        <f t="shared" si="19"/>
        <v>16390</v>
      </c>
      <c r="AZ37" s="13">
        <f t="shared" si="19"/>
        <v>15607</v>
      </c>
      <c r="BA37" s="13">
        <f t="shared" si="19"/>
        <v>16390</v>
      </c>
      <c r="BB37" s="13">
        <f t="shared" si="19"/>
        <v>15216</v>
      </c>
      <c r="BC37" s="13">
        <f t="shared" si="19"/>
        <v>15999</v>
      </c>
      <c r="BD37" s="13">
        <f t="shared" si="19"/>
        <v>15216</v>
      </c>
    </row>
    <row r="38" spans="1:56"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 si="20">ROUNDUP(B18*0.87,)+25</f>
        <v>19679</v>
      </c>
      <c r="C39" s="13">
        <f t="shared" ref="C39:BD39" si="21">ROUNDUP(C18*0.87,)+25</f>
        <v>20383</v>
      </c>
      <c r="D39" s="13">
        <f t="shared" si="21"/>
        <v>23124</v>
      </c>
      <c r="E39" s="13">
        <f t="shared" si="21"/>
        <v>20383</v>
      </c>
      <c r="F39" s="13">
        <f t="shared" si="21"/>
        <v>21949</v>
      </c>
      <c r="G39" s="13">
        <f t="shared" si="21"/>
        <v>23124</v>
      </c>
      <c r="H39" s="13">
        <f t="shared" si="21"/>
        <v>18974</v>
      </c>
      <c r="I39" s="13">
        <f t="shared" si="21"/>
        <v>17800</v>
      </c>
      <c r="J39" s="13">
        <f t="shared" si="21"/>
        <v>17173</v>
      </c>
      <c r="K39" s="13">
        <f t="shared" si="21"/>
        <v>16703</v>
      </c>
      <c r="L39" s="13">
        <f t="shared" si="21"/>
        <v>16547</v>
      </c>
      <c r="M39" s="13">
        <f t="shared" si="21"/>
        <v>16703</v>
      </c>
      <c r="N39" s="13">
        <f t="shared" si="21"/>
        <v>16547</v>
      </c>
      <c r="O39" s="13">
        <f t="shared" si="21"/>
        <v>16547</v>
      </c>
      <c r="P39" s="13">
        <f t="shared" si="21"/>
        <v>16703</v>
      </c>
      <c r="Q39" s="13">
        <f t="shared" si="21"/>
        <v>16860</v>
      </c>
      <c r="R39" s="13">
        <f t="shared" si="21"/>
        <v>16703</v>
      </c>
      <c r="S39" s="13">
        <f t="shared" si="21"/>
        <v>17173</v>
      </c>
      <c r="T39" s="13">
        <f t="shared" si="21"/>
        <v>19679</v>
      </c>
      <c r="U39" s="13">
        <f t="shared" si="21"/>
        <v>18974</v>
      </c>
      <c r="V39" s="13">
        <f t="shared" si="21"/>
        <v>20383</v>
      </c>
      <c r="W39" s="205">
        <f t="shared" si="21"/>
        <v>23124</v>
      </c>
      <c r="X39" s="13">
        <f t="shared" si="21"/>
        <v>32128</v>
      </c>
      <c r="Y39" s="13">
        <f t="shared" si="21"/>
        <v>33694</v>
      </c>
      <c r="Z39" s="13">
        <f t="shared" si="21"/>
        <v>41524</v>
      </c>
      <c r="AA39" s="13">
        <f t="shared" si="21"/>
        <v>41524</v>
      </c>
      <c r="AB39" s="13">
        <f t="shared" si="21"/>
        <v>38001</v>
      </c>
      <c r="AC39" s="13">
        <f t="shared" si="21"/>
        <v>32128</v>
      </c>
      <c r="AD39" s="13">
        <f t="shared" si="21"/>
        <v>29779</v>
      </c>
      <c r="AE39" s="205">
        <f t="shared" si="21"/>
        <v>25081</v>
      </c>
      <c r="AF39" s="205">
        <f t="shared" si="21"/>
        <v>25864</v>
      </c>
      <c r="AG39" s="205">
        <f t="shared" si="21"/>
        <v>25081</v>
      </c>
      <c r="AH39" s="205">
        <f t="shared" si="21"/>
        <v>25081</v>
      </c>
      <c r="AI39" s="205">
        <f t="shared" si="21"/>
        <v>26647</v>
      </c>
      <c r="AJ39" s="205">
        <f t="shared" si="21"/>
        <v>26647</v>
      </c>
      <c r="AK39" s="205">
        <f t="shared" si="21"/>
        <v>28213</v>
      </c>
      <c r="AL39" s="205">
        <f t="shared" si="21"/>
        <v>28213</v>
      </c>
      <c r="AM39" s="205">
        <f t="shared" si="21"/>
        <v>28996</v>
      </c>
      <c r="AN39" s="205">
        <f t="shared" si="21"/>
        <v>28996</v>
      </c>
      <c r="AO39" s="205">
        <f t="shared" si="21"/>
        <v>28996</v>
      </c>
      <c r="AP39" s="205">
        <f t="shared" si="21"/>
        <v>33068</v>
      </c>
      <c r="AQ39" s="205">
        <f t="shared" si="21"/>
        <v>33068</v>
      </c>
      <c r="AR39" s="205">
        <f t="shared" si="21"/>
        <v>33068</v>
      </c>
      <c r="AS39" s="205">
        <f t="shared" si="21"/>
        <v>28996</v>
      </c>
      <c r="AT39" s="205">
        <f t="shared" si="21"/>
        <v>28213</v>
      </c>
      <c r="AU39" s="205">
        <f t="shared" si="21"/>
        <v>25081</v>
      </c>
      <c r="AV39" s="205">
        <f t="shared" si="21"/>
        <v>26647</v>
      </c>
      <c r="AW39" s="205">
        <f t="shared" si="21"/>
        <v>25864</v>
      </c>
      <c r="AX39" s="13">
        <f t="shared" si="21"/>
        <v>19366</v>
      </c>
      <c r="AY39" s="13">
        <f t="shared" si="21"/>
        <v>20149</v>
      </c>
      <c r="AZ39" s="13">
        <f t="shared" si="21"/>
        <v>19366</v>
      </c>
      <c r="BA39" s="13">
        <f t="shared" si="21"/>
        <v>20149</v>
      </c>
      <c r="BB39" s="13">
        <f t="shared" si="21"/>
        <v>18974</v>
      </c>
      <c r="BC39" s="13">
        <f t="shared" si="21"/>
        <v>19757</v>
      </c>
      <c r="BD39" s="13">
        <f t="shared" si="21"/>
        <v>18974</v>
      </c>
    </row>
    <row r="40" spans="1:56" s="16" customFormat="1" ht="12" customHeight="1" x14ac:dyDescent="0.2">
      <c r="A40" s="278">
        <v>2</v>
      </c>
      <c r="B40" s="13">
        <f t="shared" ref="B40" si="22">ROUNDUP(B19*0.87,)+25</f>
        <v>20697</v>
      </c>
      <c r="C40" s="13">
        <f t="shared" ref="C40:BD40" si="23">ROUNDUP(C19*0.87,)+25</f>
        <v>21401</v>
      </c>
      <c r="D40" s="13">
        <f t="shared" si="23"/>
        <v>24142</v>
      </c>
      <c r="E40" s="13">
        <f t="shared" si="23"/>
        <v>21401</v>
      </c>
      <c r="F40" s="13">
        <f t="shared" si="23"/>
        <v>22967</v>
      </c>
      <c r="G40" s="13">
        <f t="shared" si="23"/>
        <v>24142</v>
      </c>
      <c r="H40" s="13">
        <f t="shared" si="23"/>
        <v>19992</v>
      </c>
      <c r="I40" s="13">
        <f t="shared" si="23"/>
        <v>18817</v>
      </c>
      <c r="J40" s="13">
        <f t="shared" si="23"/>
        <v>18191</v>
      </c>
      <c r="K40" s="13">
        <f t="shared" si="23"/>
        <v>17721</v>
      </c>
      <c r="L40" s="13">
        <f t="shared" si="23"/>
        <v>17565</v>
      </c>
      <c r="M40" s="13">
        <f t="shared" si="23"/>
        <v>17721</v>
      </c>
      <c r="N40" s="13">
        <f t="shared" si="23"/>
        <v>17565</v>
      </c>
      <c r="O40" s="13">
        <f t="shared" si="23"/>
        <v>17565</v>
      </c>
      <c r="P40" s="13">
        <f t="shared" si="23"/>
        <v>17721</v>
      </c>
      <c r="Q40" s="13">
        <f t="shared" si="23"/>
        <v>17878</v>
      </c>
      <c r="R40" s="13">
        <f t="shared" si="23"/>
        <v>17721</v>
      </c>
      <c r="S40" s="13">
        <f t="shared" si="23"/>
        <v>18191</v>
      </c>
      <c r="T40" s="13">
        <f t="shared" si="23"/>
        <v>20697</v>
      </c>
      <c r="U40" s="13">
        <f t="shared" si="23"/>
        <v>19992</v>
      </c>
      <c r="V40" s="13">
        <f t="shared" si="23"/>
        <v>21401</v>
      </c>
      <c r="W40" s="205">
        <f t="shared" si="23"/>
        <v>24142</v>
      </c>
      <c r="X40" s="13">
        <f t="shared" si="23"/>
        <v>33616</v>
      </c>
      <c r="Y40" s="13">
        <f t="shared" si="23"/>
        <v>35182</v>
      </c>
      <c r="Z40" s="13">
        <f t="shared" si="23"/>
        <v>43012</v>
      </c>
      <c r="AA40" s="13">
        <f t="shared" si="23"/>
        <v>43012</v>
      </c>
      <c r="AB40" s="13">
        <f t="shared" si="23"/>
        <v>39489</v>
      </c>
      <c r="AC40" s="13">
        <f t="shared" si="23"/>
        <v>33616</v>
      </c>
      <c r="AD40" s="13">
        <f t="shared" si="23"/>
        <v>31267</v>
      </c>
      <c r="AE40" s="205">
        <f t="shared" si="23"/>
        <v>26413</v>
      </c>
      <c r="AF40" s="205">
        <f t="shared" si="23"/>
        <v>27196</v>
      </c>
      <c r="AG40" s="205">
        <f t="shared" si="23"/>
        <v>26413</v>
      </c>
      <c r="AH40" s="205">
        <f t="shared" si="23"/>
        <v>26413</v>
      </c>
      <c r="AI40" s="205">
        <f t="shared" si="23"/>
        <v>27979</v>
      </c>
      <c r="AJ40" s="205">
        <f t="shared" si="23"/>
        <v>27979</v>
      </c>
      <c r="AK40" s="205">
        <f t="shared" si="23"/>
        <v>29545</v>
      </c>
      <c r="AL40" s="205">
        <f t="shared" si="23"/>
        <v>29545</v>
      </c>
      <c r="AM40" s="205">
        <f t="shared" si="23"/>
        <v>30328</v>
      </c>
      <c r="AN40" s="205">
        <f t="shared" si="23"/>
        <v>30328</v>
      </c>
      <c r="AO40" s="205">
        <f t="shared" si="23"/>
        <v>30328</v>
      </c>
      <c r="AP40" s="205">
        <f t="shared" si="23"/>
        <v>34399</v>
      </c>
      <c r="AQ40" s="205">
        <f t="shared" si="23"/>
        <v>34399</v>
      </c>
      <c r="AR40" s="205">
        <f t="shared" si="23"/>
        <v>34399</v>
      </c>
      <c r="AS40" s="205">
        <f t="shared" si="23"/>
        <v>30328</v>
      </c>
      <c r="AT40" s="205">
        <f t="shared" si="23"/>
        <v>29545</v>
      </c>
      <c r="AU40" s="205">
        <f t="shared" si="23"/>
        <v>26413</v>
      </c>
      <c r="AV40" s="205">
        <f t="shared" si="23"/>
        <v>27979</v>
      </c>
      <c r="AW40" s="205">
        <f t="shared" si="23"/>
        <v>27196</v>
      </c>
      <c r="AX40" s="13">
        <f t="shared" si="23"/>
        <v>20697</v>
      </c>
      <c r="AY40" s="13">
        <f t="shared" si="23"/>
        <v>21480</v>
      </c>
      <c r="AZ40" s="13">
        <f t="shared" si="23"/>
        <v>20697</v>
      </c>
      <c r="BA40" s="13">
        <f t="shared" si="23"/>
        <v>21480</v>
      </c>
      <c r="BB40" s="13">
        <f t="shared" si="23"/>
        <v>20305</v>
      </c>
      <c r="BC40" s="13">
        <f t="shared" si="23"/>
        <v>21088</v>
      </c>
      <c r="BD40" s="13">
        <f t="shared" si="23"/>
        <v>20305</v>
      </c>
    </row>
    <row r="41" spans="1:56" s="16" customFormat="1" ht="12" customHeight="1" x14ac:dyDescent="0.2">
      <c r="A41" s="278">
        <v>3</v>
      </c>
      <c r="B41" s="13">
        <f t="shared" ref="B41" si="24">ROUNDUP(B20*0.87,)+25</f>
        <v>21715</v>
      </c>
      <c r="C41" s="13">
        <f t="shared" ref="C41:BD41" si="25">ROUNDUP(C20*0.87,)+25</f>
        <v>22419</v>
      </c>
      <c r="D41" s="13">
        <f t="shared" si="25"/>
        <v>25160</v>
      </c>
      <c r="E41" s="13">
        <f t="shared" si="25"/>
        <v>22419</v>
      </c>
      <c r="F41" s="13">
        <f t="shared" si="25"/>
        <v>23985</v>
      </c>
      <c r="G41" s="13">
        <f t="shared" si="25"/>
        <v>25160</v>
      </c>
      <c r="H41" s="13">
        <f t="shared" si="25"/>
        <v>21010</v>
      </c>
      <c r="I41" s="13">
        <f t="shared" si="25"/>
        <v>19835</v>
      </c>
      <c r="J41" s="13">
        <f t="shared" si="25"/>
        <v>19209</v>
      </c>
      <c r="K41" s="13">
        <f t="shared" si="25"/>
        <v>18739</v>
      </c>
      <c r="L41" s="13">
        <f t="shared" si="25"/>
        <v>18583</v>
      </c>
      <c r="M41" s="13">
        <f t="shared" si="25"/>
        <v>18739</v>
      </c>
      <c r="N41" s="13">
        <f t="shared" si="25"/>
        <v>18583</v>
      </c>
      <c r="O41" s="13">
        <f t="shared" si="25"/>
        <v>18583</v>
      </c>
      <c r="P41" s="13">
        <f t="shared" si="25"/>
        <v>18739</v>
      </c>
      <c r="Q41" s="13">
        <f t="shared" si="25"/>
        <v>18896</v>
      </c>
      <c r="R41" s="13">
        <f t="shared" si="25"/>
        <v>18739</v>
      </c>
      <c r="S41" s="13">
        <f t="shared" si="25"/>
        <v>19209</v>
      </c>
      <c r="T41" s="13">
        <f t="shared" si="25"/>
        <v>21715</v>
      </c>
      <c r="U41" s="13">
        <f t="shared" si="25"/>
        <v>21010</v>
      </c>
      <c r="V41" s="13">
        <f t="shared" si="25"/>
        <v>22419</v>
      </c>
      <c r="W41" s="205">
        <f t="shared" si="25"/>
        <v>25160</v>
      </c>
      <c r="X41" s="13">
        <f t="shared" si="25"/>
        <v>35104</v>
      </c>
      <c r="Y41" s="13">
        <f t="shared" si="25"/>
        <v>36670</v>
      </c>
      <c r="Z41" s="13">
        <f t="shared" si="25"/>
        <v>44500</v>
      </c>
      <c r="AA41" s="13">
        <f t="shared" si="25"/>
        <v>44500</v>
      </c>
      <c r="AB41" s="13">
        <f t="shared" si="25"/>
        <v>40976</v>
      </c>
      <c r="AC41" s="13">
        <f t="shared" si="25"/>
        <v>35104</v>
      </c>
      <c r="AD41" s="13">
        <f t="shared" si="25"/>
        <v>32755</v>
      </c>
      <c r="AE41" s="205">
        <f t="shared" si="25"/>
        <v>27744</v>
      </c>
      <c r="AF41" s="205">
        <f t="shared" si="25"/>
        <v>28527</v>
      </c>
      <c r="AG41" s="205">
        <f t="shared" si="25"/>
        <v>27744</v>
      </c>
      <c r="AH41" s="205">
        <f t="shared" si="25"/>
        <v>27744</v>
      </c>
      <c r="AI41" s="205">
        <f t="shared" si="25"/>
        <v>29310</v>
      </c>
      <c r="AJ41" s="205">
        <f t="shared" si="25"/>
        <v>29310</v>
      </c>
      <c r="AK41" s="205">
        <f t="shared" si="25"/>
        <v>30876</v>
      </c>
      <c r="AL41" s="205">
        <f t="shared" si="25"/>
        <v>30876</v>
      </c>
      <c r="AM41" s="205">
        <f t="shared" si="25"/>
        <v>31659</v>
      </c>
      <c r="AN41" s="205">
        <f t="shared" si="25"/>
        <v>31659</v>
      </c>
      <c r="AO41" s="205">
        <f t="shared" si="25"/>
        <v>31659</v>
      </c>
      <c r="AP41" s="205">
        <f t="shared" si="25"/>
        <v>35730</v>
      </c>
      <c r="AQ41" s="205">
        <f t="shared" si="25"/>
        <v>35730</v>
      </c>
      <c r="AR41" s="205">
        <f t="shared" si="25"/>
        <v>35730</v>
      </c>
      <c r="AS41" s="205">
        <f t="shared" si="25"/>
        <v>31659</v>
      </c>
      <c r="AT41" s="205">
        <f t="shared" si="25"/>
        <v>30876</v>
      </c>
      <c r="AU41" s="205">
        <f t="shared" si="25"/>
        <v>27744</v>
      </c>
      <c r="AV41" s="205">
        <f t="shared" si="25"/>
        <v>29310</v>
      </c>
      <c r="AW41" s="205">
        <f t="shared" si="25"/>
        <v>28527</v>
      </c>
      <c r="AX41" s="13">
        <f t="shared" si="25"/>
        <v>22028</v>
      </c>
      <c r="AY41" s="13">
        <f t="shared" si="25"/>
        <v>22811</v>
      </c>
      <c r="AZ41" s="13">
        <f t="shared" si="25"/>
        <v>22028</v>
      </c>
      <c r="BA41" s="13">
        <f t="shared" si="25"/>
        <v>22811</v>
      </c>
      <c r="BB41" s="13">
        <f t="shared" si="25"/>
        <v>21636</v>
      </c>
      <c r="BC41" s="13">
        <f t="shared" si="25"/>
        <v>22419</v>
      </c>
      <c r="BD41" s="13">
        <f t="shared" si="25"/>
        <v>21636</v>
      </c>
    </row>
    <row r="42" spans="1:56" s="16" customFormat="1" ht="12" customHeight="1" x14ac:dyDescent="0.2">
      <c r="A42" s="278">
        <v>4</v>
      </c>
      <c r="B42" s="13">
        <f t="shared" ref="B42" si="26">ROUNDUP(B21*0.87,)+25</f>
        <v>22732</v>
      </c>
      <c r="C42" s="13">
        <f t="shared" ref="C42:BD42" si="27">ROUNDUP(C21*0.87,)+25</f>
        <v>23437</v>
      </c>
      <c r="D42" s="13">
        <f t="shared" si="27"/>
        <v>26178</v>
      </c>
      <c r="E42" s="13">
        <f t="shared" si="27"/>
        <v>23437</v>
      </c>
      <c r="F42" s="13">
        <f t="shared" si="27"/>
        <v>25003</v>
      </c>
      <c r="G42" s="13">
        <f t="shared" si="27"/>
        <v>26178</v>
      </c>
      <c r="H42" s="13">
        <f t="shared" si="27"/>
        <v>22028</v>
      </c>
      <c r="I42" s="13">
        <f t="shared" si="27"/>
        <v>20853</v>
      </c>
      <c r="J42" s="13">
        <f t="shared" si="27"/>
        <v>20227</v>
      </c>
      <c r="K42" s="13">
        <f t="shared" si="27"/>
        <v>19757</v>
      </c>
      <c r="L42" s="13">
        <f t="shared" si="27"/>
        <v>19600</v>
      </c>
      <c r="M42" s="13">
        <f t="shared" si="27"/>
        <v>19757</v>
      </c>
      <c r="N42" s="13">
        <f t="shared" si="27"/>
        <v>19600</v>
      </c>
      <c r="O42" s="13">
        <f t="shared" si="27"/>
        <v>19600</v>
      </c>
      <c r="P42" s="13">
        <f t="shared" si="27"/>
        <v>19757</v>
      </c>
      <c r="Q42" s="13">
        <f t="shared" si="27"/>
        <v>19914</v>
      </c>
      <c r="R42" s="13">
        <f t="shared" si="27"/>
        <v>19757</v>
      </c>
      <c r="S42" s="13">
        <f t="shared" si="27"/>
        <v>20227</v>
      </c>
      <c r="T42" s="13">
        <f t="shared" si="27"/>
        <v>22732</v>
      </c>
      <c r="U42" s="13">
        <f t="shared" si="27"/>
        <v>22028</v>
      </c>
      <c r="V42" s="13">
        <f t="shared" si="27"/>
        <v>23437</v>
      </c>
      <c r="W42" s="205">
        <f t="shared" si="27"/>
        <v>26178</v>
      </c>
      <c r="X42" s="13">
        <f t="shared" si="27"/>
        <v>36592</v>
      </c>
      <c r="Y42" s="13">
        <f t="shared" si="27"/>
        <v>38158</v>
      </c>
      <c r="Z42" s="13">
        <f t="shared" si="27"/>
        <v>45988</v>
      </c>
      <c r="AA42" s="13">
        <f t="shared" si="27"/>
        <v>45988</v>
      </c>
      <c r="AB42" s="13">
        <f t="shared" si="27"/>
        <v>42464</v>
      </c>
      <c r="AC42" s="13">
        <f t="shared" si="27"/>
        <v>36592</v>
      </c>
      <c r="AD42" s="13">
        <f t="shared" si="27"/>
        <v>34243</v>
      </c>
      <c r="AE42" s="205">
        <f t="shared" si="27"/>
        <v>29075</v>
      </c>
      <c r="AF42" s="205">
        <f t="shared" si="27"/>
        <v>29858</v>
      </c>
      <c r="AG42" s="205">
        <f t="shared" si="27"/>
        <v>29075</v>
      </c>
      <c r="AH42" s="205">
        <f t="shared" si="27"/>
        <v>29075</v>
      </c>
      <c r="AI42" s="205">
        <f t="shared" si="27"/>
        <v>30641</v>
      </c>
      <c r="AJ42" s="205">
        <f t="shared" si="27"/>
        <v>30641</v>
      </c>
      <c r="AK42" s="205">
        <f t="shared" si="27"/>
        <v>32207</v>
      </c>
      <c r="AL42" s="205">
        <f t="shared" si="27"/>
        <v>32207</v>
      </c>
      <c r="AM42" s="205">
        <f t="shared" si="27"/>
        <v>32990</v>
      </c>
      <c r="AN42" s="205">
        <f t="shared" si="27"/>
        <v>32990</v>
      </c>
      <c r="AO42" s="205">
        <f t="shared" si="27"/>
        <v>32990</v>
      </c>
      <c r="AP42" s="205">
        <f t="shared" si="27"/>
        <v>37061</v>
      </c>
      <c r="AQ42" s="205">
        <f t="shared" si="27"/>
        <v>37061</v>
      </c>
      <c r="AR42" s="205">
        <f t="shared" si="27"/>
        <v>37061</v>
      </c>
      <c r="AS42" s="205">
        <f t="shared" si="27"/>
        <v>32990</v>
      </c>
      <c r="AT42" s="205">
        <f t="shared" si="27"/>
        <v>32207</v>
      </c>
      <c r="AU42" s="205">
        <f t="shared" si="27"/>
        <v>29075</v>
      </c>
      <c r="AV42" s="205">
        <f t="shared" si="27"/>
        <v>30641</v>
      </c>
      <c r="AW42" s="205">
        <f t="shared" si="27"/>
        <v>29858</v>
      </c>
      <c r="AX42" s="13">
        <f t="shared" si="27"/>
        <v>23359</v>
      </c>
      <c r="AY42" s="13">
        <f t="shared" si="27"/>
        <v>24142</v>
      </c>
      <c r="AZ42" s="13">
        <f t="shared" si="27"/>
        <v>23359</v>
      </c>
      <c r="BA42" s="13">
        <f t="shared" si="27"/>
        <v>24142</v>
      </c>
      <c r="BB42" s="13">
        <f t="shared" si="27"/>
        <v>22967</v>
      </c>
      <c r="BC42" s="13">
        <f t="shared" si="27"/>
        <v>23750</v>
      </c>
      <c r="BD42" s="13">
        <f t="shared" si="27"/>
        <v>22967</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18" t="s">
        <v>329</v>
      </c>
    </row>
    <row r="47" spans="1:56" s="14" customFormat="1" ht="12.75" customHeight="1" x14ac:dyDescent="0.2">
      <c r="A47" s="318"/>
    </row>
    <row r="48" spans="1:56"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435</v>
      </c>
    </row>
  </sheetData>
  <mergeCells count="1">
    <mergeCell ref="A46:A49"/>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D56"/>
  <sheetViews>
    <sheetView zoomScaleNormal="100" workbookViewId="0">
      <selection activeCell="Z32" activeCellId="1" sqref="A26:A29 Z32"/>
    </sheetView>
  </sheetViews>
  <sheetFormatPr defaultColWidth="9.140625" defaultRowHeight="15" x14ac:dyDescent="0.25"/>
  <cols>
    <col min="1" max="1" width="61.5703125" style="2" customWidth="1"/>
    <col min="2" max="4" width="10.42578125" style="1" customWidth="1"/>
    <col min="5" max="5" width="10.42578125" style="1" bestFit="1" customWidth="1"/>
    <col min="6" max="12" width="10.42578125" style="1" customWidth="1"/>
    <col min="13" max="15" width="10.42578125" style="1" bestFit="1" customWidth="1"/>
    <col min="16" max="20" width="10.42578125" style="1" customWidth="1"/>
    <col min="21" max="23" width="10.42578125" style="1" bestFit="1" customWidth="1"/>
    <col min="24" max="26" width="10.42578125" style="1" hidden="1" customWidth="1"/>
    <col min="27" max="30" width="0" style="1" hidden="1" customWidth="1"/>
    <col min="31"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95">
        <f>'C завтраками| Bed and breakfast'!B4</f>
        <v>45588</v>
      </c>
      <c r="C3" s="195">
        <f>'C завтраками| Bed and breakfast'!C4</f>
        <v>45589</v>
      </c>
      <c r="D3" s="195">
        <f>'C завтраками| Bed and breakfast'!D4</f>
        <v>45591</v>
      </c>
      <c r="E3" s="195">
        <f>'C завтраками| Bed and breakfast'!E4</f>
        <v>45592</v>
      </c>
      <c r="F3" s="195">
        <f>'C завтраками| Bed and breakfast'!F4</f>
        <v>45595</v>
      </c>
      <c r="G3" s="195">
        <f>'C завтраками| Bed and breakfast'!G4</f>
        <v>45596</v>
      </c>
      <c r="H3" s="195">
        <f>'C завтраками| Bed and breakfast'!H4</f>
        <v>45597</v>
      </c>
      <c r="I3" s="113">
        <f>'C завтраками| Bed and breakfast'!I4</f>
        <v>45599</v>
      </c>
      <c r="J3" s="113">
        <f>'C завтраками| Bed and breakfast'!J4</f>
        <v>45600</v>
      </c>
      <c r="K3" s="195">
        <f>'C завтраками| Bed and breakfast'!K4</f>
        <v>45601</v>
      </c>
      <c r="L3" s="113">
        <f>'C завтраками| Bed and breakfast'!L4</f>
        <v>45604</v>
      </c>
      <c r="M3" s="195">
        <f>'C завтраками| Bed and breakfast'!M4</f>
        <v>45616</v>
      </c>
      <c r="N3" s="113">
        <f>'C завтраками| Bed and breakfast'!N4</f>
        <v>45618</v>
      </c>
      <c r="O3" s="113">
        <f>'C завтраками| Bed and breakfast'!O4</f>
        <v>45627</v>
      </c>
      <c r="P3" s="113">
        <f>'C завтраками| Bed and breakfast'!P4</f>
        <v>45632</v>
      </c>
      <c r="Q3" s="195">
        <f>'C завтраками| Bed and breakfast'!Q4</f>
        <v>45636</v>
      </c>
      <c r="R3" s="113">
        <f>'C завтраками| Bed and breakfast'!R4</f>
        <v>45639</v>
      </c>
      <c r="S3" s="113">
        <f>'C завтраками| Bed and breakfast'!S4</f>
        <v>45641</v>
      </c>
      <c r="T3" s="113">
        <f>'C завтраками| Bed and breakfast'!T4</f>
        <v>45646</v>
      </c>
      <c r="U3" s="113">
        <f>'C завтраками| Bed and breakfast'!U4</f>
        <v>45648</v>
      </c>
      <c r="V3" s="113">
        <f>'C завтраками| Bed and breakfast'!V4</f>
        <v>45652</v>
      </c>
      <c r="W3" s="195">
        <f>'C завтраками| Bed and breakfast'!W4</f>
        <v>45653</v>
      </c>
      <c r="X3" s="195">
        <f>'C завтраками| Bed and breakfast'!X4</f>
        <v>45655</v>
      </c>
      <c r="Y3" s="195">
        <f>'C завтраками| Bed and breakfast'!Y4</f>
        <v>45656</v>
      </c>
      <c r="Z3" s="195">
        <f>'C завтраками| Bed and breakfast'!Z4</f>
        <v>45657</v>
      </c>
      <c r="AA3" s="195">
        <f>'C завтраками| Bed and breakfast'!AA4</f>
        <v>45658</v>
      </c>
      <c r="AB3" s="195">
        <f>'C завтраками| Bed and breakfast'!AB4</f>
        <v>45662</v>
      </c>
      <c r="AC3" s="195">
        <f>'C завтраками| Bed and breakfast'!AC4</f>
        <v>45664</v>
      </c>
      <c r="AD3" s="195">
        <f>'C завтраками| Bed and breakfast'!AD4</f>
        <v>45665</v>
      </c>
      <c r="AE3" s="195">
        <f>'C завтраками| Bed and breakfast'!AE4</f>
        <v>45666</v>
      </c>
      <c r="AF3" s="195">
        <f>'C завтраками| Bed and breakfast'!AF4</f>
        <v>45667</v>
      </c>
      <c r="AG3" s="195">
        <f>'C завтраками| Bed and breakfast'!AG4</f>
        <v>45669</v>
      </c>
      <c r="AH3" s="195">
        <f>'C завтраками| Bed and breakfast'!AH4</f>
        <v>45670</v>
      </c>
      <c r="AI3" s="195">
        <f>'C завтраками| Bed and breakfast'!AI4</f>
        <v>45674</v>
      </c>
      <c r="AJ3" s="195">
        <f>'C завтраками| Bed and breakfast'!AJ4</f>
        <v>45676</v>
      </c>
      <c r="AK3" s="195">
        <f>'C завтраками| Bed and breakfast'!AK4</f>
        <v>45681</v>
      </c>
      <c r="AL3" s="195">
        <f>'C завтраками| Bed and breakfast'!AL4</f>
        <v>45683</v>
      </c>
      <c r="AM3" s="195">
        <f>'C завтраками| Bed and breakfast'!AM4</f>
        <v>45688</v>
      </c>
      <c r="AN3" s="195">
        <f>'C завтраками| Bed and breakfast'!AN4</f>
        <v>45695</v>
      </c>
      <c r="AO3" s="195">
        <f>'C завтраками| Bed and breakfast'!AO4</f>
        <v>45697</v>
      </c>
      <c r="AP3" s="195">
        <f>'C завтраками| Bed and breakfast'!AP4</f>
        <v>45702</v>
      </c>
      <c r="AQ3" s="195">
        <f>'C завтраками| Bed and breakfast'!AQ4</f>
        <v>45704</v>
      </c>
      <c r="AR3" s="195">
        <f>'C завтраками| Bed and breakfast'!AR4</f>
        <v>45709</v>
      </c>
      <c r="AS3" s="195">
        <f>'C завтраками| Bed and breakfast'!AS4</f>
        <v>45712</v>
      </c>
      <c r="AT3" s="195">
        <f>'C завтраками| Bed and breakfast'!AT4</f>
        <v>45717</v>
      </c>
      <c r="AU3" s="195">
        <f>'C завтраками| Bed and breakfast'!AU4</f>
        <v>45718</v>
      </c>
      <c r="AV3" s="195">
        <f>'C завтраками| Bed and breakfast'!AV4</f>
        <v>45723</v>
      </c>
      <c r="AW3" s="195">
        <f>'C завтраками| Bed and breakfast'!AW4</f>
        <v>45726</v>
      </c>
      <c r="AX3" s="113">
        <f>'C завтраками| Bed and breakfast'!AX4</f>
        <v>45727</v>
      </c>
      <c r="AY3" s="113">
        <f>'C завтраками| Bed and breakfast'!AY4</f>
        <v>45730</v>
      </c>
      <c r="AZ3" s="113">
        <f>'C завтраками| Bed and breakfast'!AZ4</f>
        <v>45732</v>
      </c>
      <c r="BA3" s="113">
        <f>'C завтраками| Bed and breakfast'!BA4</f>
        <v>45737</v>
      </c>
      <c r="BB3" s="113">
        <f>'C завтраками| Bed and breakfast'!BB4</f>
        <v>45739</v>
      </c>
      <c r="BC3" s="113">
        <f>'C завтраками| Bed and breakfast'!BC4</f>
        <v>45744</v>
      </c>
      <c r="BD3" s="113">
        <f>'C завтраками| Bed and breakfast'!BD4</f>
        <v>45746</v>
      </c>
    </row>
    <row r="4" spans="1:56" s="8" customFormat="1" x14ac:dyDescent="0.25">
      <c r="A4" s="5"/>
      <c r="B4" s="195">
        <f>'C завтраками| Bed and breakfast'!B5</f>
        <v>45588</v>
      </c>
      <c r="C4" s="195">
        <f>'C завтраками| Bed and breakfast'!C5</f>
        <v>45590</v>
      </c>
      <c r="D4" s="195">
        <f>'C завтраками| Bed and breakfast'!D5</f>
        <v>45591</v>
      </c>
      <c r="E4" s="195">
        <f>'C завтраками| Bed and breakfast'!E5</f>
        <v>45594</v>
      </c>
      <c r="F4" s="195">
        <f>'C завтраками| Bed and breakfast'!F5</f>
        <v>45595</v>
      </c>
      <c r="G4" s="195">
        <f>'C завтраками| Bed and breakfast'!G5</f>
        <v>45596</v>
      </c>
      <c r="H4" s="195">
        <f>'C завтраками| Bed and breakfast'!H5</f>
        <v>45598</v>
      </c>
      <c r="I4" s="113">
        <f>'C завтраками| Bed and breakfast'!I5</f>
        <v>45599</v>
      </c>
      <c r="J4" s="113">
        <f>'C завтраками| Bed and breakfast'!J5</f>
        <v>45600</v>
      </c>
      <c r="K4" s="195">
        <f>'C завтраками| Bed and breakfast'!K5</f>
        <v>45603</v>
      </c>
      <c r="L4" s="113">
        <f>'C завтраками| Bed and breakfast'!L5</f>
        <v>45615</v>
      </c>
      <c r="M4" s="195">
        <f>'C завтраками| Bed and breakfast'!M5</f>
        <v>45617</v>
      </c>
      <c r="N4" s="113">
        <f>'C завтраками| Bed and breakfast'!N5</f>
        <v>45626</v>
      </c>
      <c r="O4" s="113">
        <f>'C завтраками| Bed and breakfast'!O5</f>
        <v>45631</v>
      </c>
      <c r="P4" s="113">
        <f>'C завтраками| Bed and breakfast'!P5</f>
        <v>45635</v>
      </c>
      <c r="Q4" s="195">
        <f>'C завтраками| Bed and breakfast'!Q5</f>
        <v>45638</v>
      </c>
      <c r="R4" s="113">
        <f>'C завтраками| Bed and breakfast'!R5</f>
        <v>45640</v>
      </c>
      <c r="S4" s="113">
        <f>'C завтраками| Bed and breakfast'!S5</f>
        <v>45645</v>
      </c>
      <c r="T4" s="113">
        <f>'C завтраками| Bed and breakfast'!T5</f>
        <v>45647</v>
      </c>
      <c r="U4" s="113">
        <f>'C завтраками| Bed and breakfast'!U5</f>
        <v>45651</v>
      </c>
      <c r="V4" s="113">
        <f>'C завтраками| Bed and breakfast'!V5</f>
        <v>45652</v>
      </c>
      <c r="W4" s="195">
        <f>'C завтраками| Bed and breakfast'!W5</f>
        <v>45654</v>
      </c>
      <c r="X4" s="195">
        <f>'C завтраками| Bed and breakfast'!X5</f>
        <v>45655</v>
      </c>
      <c r="Y4" s="195">
        <f>'C завтраками| Bed and breakfast'!Y5</f>
        <v>45656</v>
      </c>
      <c r="Z4" s="195">
        <f>'C завтраками| Bed and breakfast'!Z5</f>
        <v>45657</v>
      </c>
      <c r="AA4" s="195">
        <f>'C завтраками| Bed and breakfast'!AA5</f>
        <v>45661</v>
      </c>
      <c r="AB4" s="195">
        <f>'C завтраками| Bed and breakfast'!AB5</f>
        <v>45663</v>
      </c>
      <c r="AC4" s="195">
        <f>'C завтраками| Bed and breakfast'!AC5</f>
        <v>45664</v>
      </c>
      <c r="AD4" s="195">
        <f>'C завтраками| Bed and breakfast'!AD5</f>
        <v>45665</v>
      </c>
      <c r="AE4" s="195">
        <f>'C завтраками| Bed and breakfast'!AE5</f>
        <v>45666</v>
      </c>
      <c r="AF4" s="195">
        <f>'C завтраками| Bed and breakfast'!AF5</f>
        <v>45668</v>
      </c>
      <c r="AG4" s="195">
        <f>'C завтраками| Bed and breakfast'!AG5</f>
        <v>45669</v>
      </c>
      <c r="AH4" s="195">
        <f>'C завтраками| Bed and breakfast'!AH5</f>
        <v>45673</v>
      </c>
      <c r="AI4" s="195">
        <f>'C завтраками| Bed and breakfast'!AI5</f>
        <v>45675</v>
      </c>
      <c r="AJ4" s="195">
        <f>'C завтраками| Bed and breakfast'!AJ5</f>
        <v>45680</v>
      </c>
      <c r="AK4" s="195">
        <f>'C завтраками| Bed and breakfast'!AK5</f>
        <v>45682</v>
      </c>
      <c r="AL4" s="195">
        <f>'C завтраками| Bed and breakfast'!AL5</f>
        <v>45687</v>
      </c>
      <c r="AM4" s="195">
        <f>'C завтраками| Bed and breakfast'!AM5</f>
        <v>45694</v>
      </c>
      <c r="AN4" s="195">
        <f>'C завтраками| Bed and breakfast'!AN5</f>
        <v>45696</v>
      </c>
      <c r="AO4" s="195">
        <f>'C завтраками| Bed and breakfast'!AO5</f>
        <v>45701</v>
      </c>
      <c r="AP4" s="195">
        <f>'C завтраками| Bed and breakfast'!AP5</f>
        <v>45703</v>
      </c>
      <c r="AQ4" s="195">
        <f>'C завтраками| Bed and breakfast'!AQ5</f>
        <v>45708</v>
      </c>
      <c r="AR4" s="195">
        <f>'C завтраками| Bed and breakfast'!AR5</f>
        <v>45711</v>
      </c>
      <c r="AS4" s="195">
        <f>'C завтраками| Bed and breakfast'!AS5</f>
        <v>45716</v>
      </c>
      <c r="AT4" s="195">
        <f>'C завтраками| Bed and breakfast'!AT5</f>
        <v>45717</v>
      </c>
      <c r="AU4" s="195">
        <f>'C завтраками| Bed and breakfast'!AU5</f>
        <v>45722</v>
      </c>
      <c r="AV4" s="195">
        <f>'C завтраками| Bed and breakfast'!AV5</f>
        <v>45725</v>
      </c>
      <c r="AW4" s="195">
        <f>'C завтраками| Bed and breakfast'!AW5</f>
        <v>45726</v>
      </c>
      <c r="AX4" s="113">
        <f>'C завтраками| Bed and breakfast'!AX5</f>
        <v>45729</v>
      </c>
      <c r="AY4" s="113">
        <f>'C завтраками| Bed and breakfast'!AY5</f>
        <v>45731</v>
      </c>
      <c r="AZ4" s="113">
        <f>'C завтраками| Bed and breakfast'!AZ5</f>
        <v>45736</v>
      </c>
      <c r="BA4" s="113">
        <f>'C завтраками| Bed and breakfast'!BA5</f>
        <v>45738</v>
      </c>
      <c r="BB4" s="113">
        <f>'C завтраками| Bed and breakfast'!BB5</f>
        <v>45743</v>
      </c>
      <c r="BC4" s="113">
        <f>'C завтраками| Bed and breakfast'!BC5</f>
        <v>45745</v>
      </c>
      <c r="BD4" s="113">
        <f>'C завтраками| Bed and breakfast'!BD5</f>
        <v>45747</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9090</v>
      </c>
      <c r="C6" s="13">
        <f>'C завтраками| Bed and breakfast'!C7*0.9</f>
        <v>9900</v>
      </c>
      <c r="D6" s="13">
        <f>'C завтраками| Bed and breakfast'!D7*0.9</f>
        <v>13050</v>
      </c>
      <c r="E6" s="13">
        <f>'C завтраками| Bed and breakfast'!E7*0.9</f>
        <v>9900</v>
      </c>
      <c r="F6" s="13">
        <f>'C завтраками| Bed and breakfast'!F7*0.9</f>
        <v>11700</v>
      </c>
      <c r="G6" s="13">
        <f>'C завтраками| Bed and breakfast'!G7*0.9</f>
        <v>13050</v>
      </c>
      <c r="H6" s="13">
        <f>'C завтраками| Bed and breakfast'!H7*0.9</f>
        <v>8280</v>
      </c>
      <c r="I6" s="13">
        <f>'C завтраками| Bed and breakfast'!I7*0.9</f>
        <v>6930</v>
      </c>
      <c r="J6" s="13">
        <f>'C завтраками| Bed and breakfast'!J7*0.9</f>
        <v>6210</v>
      </c>
      <c r="K6" s="13">
        <f>'C завтраками| Bed and breakfast'!K7*0.9</f>
        <v>5670</v>
      </c>
      <c r="L6" s="13">
        <f>'C завтраками| Bed and breakfast'!L7*0.9</f>
        <v>5490</v>
      </c>
      <c r="M6" s="13">
        <f>'C завтраками| Bed and breakfast'!M7*0.9</f>
        <v>5670</v>
      </c>
      <c r="N6" s="13">
        <f>'C завтраками| Bed and breakfast'!N7*0.9</f>
        <v>5490</v>
      </c>
      <c r="O6" s="13">
        <f>'C завтраками| Bed and breakfast'!O7*0.9</f>
        <v>5490</v>
      </c>
      <c r="P6" s="13">
        <f>'C завтраками| Bed and breakfast'!P7*0.9</f>
        <v>5670</v>
      </c>
      <c r="Q6" s="13">
        <f>'C завтраками| Bed and breakfast'!Q7*0.9</f>
        <v>5850</v>
      </c>
      <c r="R6" s="13">
        <f>'C завтраками| Bed and breakfast'!R7*0.9</f>
        <v>5670</v>
      </c>
      <c r="S6" s="13">
        <f>'C завтраками| Bed and breakfast'!S7*0.9</f>
        <v>6210</v>
      </c>
      <c r="T6" s="13">
        <f>'C завтраками| Bed and breakfast'!T7*0.9</f>
        <v>9090</v>
      </c>
      <c r="U6" s="13">
        <f>'C завтраками| Bed and breakfast'!U7*0.9</f>
        <v>8280</v>
      </c>
      <c r="V6" s="13">
        <f>'C завтраками| Bed and breakfast'!V7*0.9</f>
        <v>9900</v>
      </c>
      <c r="W6" s="205">
        <f>'C завтраками| Bed and breakfast'!W7*0.9</f>
        <v>13050</v>
      </c>
      <c r="X6" s="205">
        <f>'C завтраками| Bed and breakfast'!X7*0.9</f>
        <v>20700</v>
      </c>
      <c r="Y6" s="205">
        <f>'C завтраками| Bed and breakfast'!Y7*0.9</f>
        <v>22500</v>
      </c>
      <c r="Z6" s="205">
        <f>'C завтраками| Bed and breakfast'!Z7*0.9</f>
        <v>31500</v>
      </c>
      <c r="AA6" s="205">
        <f>'C завтраками| Bed and breakfast'!AA7*0.9</f>
        <v>31500</v>
      </c>
      <c r="AB6" s="205">
        <f>'C завтраками| Bed and breakfast'!AB7*0.9</f>
        <v>27450</v>
      </c>
      <c r="AC6" s="205">
        <f>'C завтраками| Bed and breakfast'!AC7*0.9</f>
        <v>20700</v>
      </c>
      <c r="AD6" s="205">
        <f>'C завтраками| Bed and breakfast'!AD7*0.9</f>
        <v>18000</v>
      </c>
      <c r="AE6" s="13">
        <f>'C завтраками| Bed and breakfast'!AE7*0.9</f>
        <v>12600</v>
      </c>
      <c r="AF6" s="13">
        <f>'C завтраками| Bed and breakfast'!AF7*0.9</f>
        <v>13500</v>
      </c>
      <c r="AG6" s="13">
        <f>'C завтраками| Bed and breakfast'!AG7*0.9</f>
        <v>12600</v>
      </c>
      <c r="AH6" s="13">
        <f>'C завтраками| Bed and breakfast'!AH7*0.9</f>
        <v>12600</v>
      </c>
      <c r="AI6" s="13">
        <f>'C завтраками| Bed and breakfast'!AI7*0.9</f>
        <v>14400</v>
      </c>
      <c r="AJ6" s="205">
        <f>'C завтраками| Bed and breakfast'!AJ7*0.9</f>
        <v>14400</v>
      </c>
      <c r="AK6" s="13">
        <f>'C завтраками| Bed and breakfast'!AK7*0.9</f>
        <v>16200</v>
      </c>
      <c r="AL6" s="13">
        <f>'C завтраками| Bed and breakfast'!AL7*0.9</f>
        <v>16200</v>
      </c>
      <c r="AM6" s="205">
        <f>'C завтраками| Bed and breakfast'!AM7*0.9</f>
        <v>17100</v>
      </c>
      <c r="AN6" s="13">
        <f>'C завтраками| Bed and breakfast'!AN7*0.9</f>
        <v>17100</v>
      </c>
      <c r="AO6" s="205">
        <f>'C завтраками| Bed and breakfast'!AO7*0.9</f>
        <v>17100</v>
      </c>
      <c r="AP6" s="205">
        <f>'C завтраками| Bed and breakfast'!AP7*0.9</f>
        <v>21780</v>
      </c>
      <c r="AQ6" s="205">
        <f>'C завтраками| Bed and breakfast'!AQ7*0.9</f>
        <v>21780</v>
      </c>
      <c r="AR6" s="13">
        <f>'C завтраками| Bed and breakfast'!AR7*0.9</f>
        <v>21780</v>
      </c>
      <c r="AS6" s="205">
        <f>'C завтраками| Bed and breakfast'!AS7*0.9</f>
        <v>17100</v>
      </c>
      <c r="AT6" s="13">
        <f>'C завтраками| Bed and breakfast'!AT7*0.9</f>
        <v>16200</v>
      </c>
      <c r="AU6" s="13">
        <f>'C завтраками| Bed and breakfast'!AU7*0.9</f>
        <v>12600</v>
      </c>
      <c r="AV6" s="13">
        <f>'C завтраками| Bed and breakfast'!AV7*0.9</f>
        <v>14400</v>
      </c>
      <c r="AW6" s="13">
        <f>'C завтраками| Bed and breakfast'!AW7*0.9</f>
        <v>13500</v>
      </c>
      <c r="AX6" s="13">
        <f>'C завтраками| Bed and breakfast'!AX7*0.9</f>
        <v>8730</v>
      </c>
      <c r="AY6" s="13">
        <f>'C завтраками| Bed and breakfast'!AY7*0.9</f>
        <v>9630</v>
      </c>
      <c r="AZ6" s="13">
        <f>'C завтраками| Bed and breakfast'!AZ7*0.9</f>
        <v>8730</v>
      </c>
      <c r="BA6" s="13">
        <f>'C завтраками| Bed and breakfast'!BA7*0.9</f>
        <v>9630</v>
      </c>
      <c r="BB6" s="13">
        <f>'C завтраками| Bed and breakfast'!BB7*0.9</f>
        <v>8280</v>
      </c>
      <c r="BC6" s="13">
        <f>'C завтраками| Bed and breakfast'!BC7*0.9</f>
        <v>9180</v>
      </c>
      <c r="BD6" s="13">
        <f>'C завтраками| Bed and breakfast'!BD7*0.9</f>
        <v>8280</v>
      </c>
    </row>
    <row r="7" spans="1:56" s="16" customFormat="1" ht="12" customHeight="1" x14ac:dyDescent="0.2">
      <c r="A7" s="43">
        <v>2</v>
      </c>
      <c r="B7" s="13">
        <f>'C завтраками| Bed and breakfast'!B8*0.9</f>
        <v>10260</v>
      </c>
      <c r="C7" s="13">
        <f>'C завтраками| Bed and breakfast'!C8*0.9</f>
        <v>11070</v>
      </c>
      <c r="D7" s="13">
        <f>'C завтраками| Bed and breakfast'!D8*0.9</f>
        <v>14220</v>
      </c>
      <c r="E7" s="13">
        <f>'C завтраками| Bed and breakfast'!E8*0.9</f>
        <v>11070</v>
      </c>
      <c r="F7" s="13">
        <f>'C завтраками| Bed and breakfast'!F8*0.9</f>
        <v>12870</v>
      </c>
      <c r="G7" s="13">
        <f>'C завтраками| Bed and breakfast'!G8*0.9</f>
        <v>14220</v>
      </c>
      <c r="H7" s="13">
        <f>'C завтраками| Bed and breakfast'!H8*0.9</f>
        <v>9450</v>
      </c>
      <c r="I7" s="13">
        <f>'C завтраками| Bed and breakfast'!I8*0.9</f>
        <v>8100</v>
      </c>
      <c r="J7" s="13">
        <f>'C завтраками| Bed and breakfast'!J8*0.9</f>
        <v>7380</v>
      </c>
      <c r="K7" s="13">
        <f>'C завтраками| Bed and breakfast'!K8*0.9</f>
        <v>6840</v>
      </c>
      <c r="L7" s="13">
        <f>'C завтраками| Bed and breakfast'!L8*0.9</f>
        <v>6660</v>
      </c>
      <c r="M7" s="13">
        <f>'C завтраками| Bed and breakfast'!M8*0.9</f>
        <v>6840</v>
      </c>
      <c r="N7" s="13">
        <f>'C завтраками| Bed and breakfast'!N8*0.9</f>
        <v>6660</v>
      </c>
      <c r="O7" s="13">
        <f>'C завтраками| Bed and breakfast'!O8*0.9</f>
        <v>6660</v>
      </c>
      <c r="P7" s="13">
        <f>'C завтраками| Bed and breakfast'!P8*0.9</f>
        <v>6840</v>
      </c>
      <c r="Q7" s="13">
        <f>'C завтраками| Bed and breakfast'!Q8*0.9</f>
        <v>7020</v>
      </c>
      <c r="R7" s="13">
        <f>'C завтраками| Bed and breakfast'!R8*0.9</f>
        <v>6840</v>
      </c>
      <c r="S7" s="13">
        <f>'C завтраками| Bed and breakfast'!S8*0.9</f>
        <v>7380</v>
      </c>
      <c r="T7" s="13">
        <f>'C завтраками| Bed and breakfast'!T8*0.9</f>
        <v>10260</v>
      </c>
      <c r="U7" s="13">
        <f>'C завтраками| Bed and breakfast'!U8*0.9</f>
        <v>9450</v>
      </c>
      <c r="V7" s="13">
        <f>'C завтраками| Bed and breakfast'!V8*0.9</f>
        <v>11070</v>
      </c>
      <c r="W7" s="205">
        <f>'C завтраками| Bed and breakfast'!W8*0.9</f>
        <v>14220</v>
      </c>
      <c r="X7" s="205">
        <f>'C завтраками| Bed and breakfast'!X8*0.9</f>
        <v>22410</v>
      </c>
      <c r="Y7" s="205">
        <f>'C завтраками| Bed and breakfast'!Y8*0.9</f>
        <v>24210</v>
      </c>
      <c r="Z7" s="205">
        <f>'C завтраками| Bed and breakfast'!Z8*0.9</f>
        <v>33210</v>
      </c>
      <c r="AA7" s="205">
        <f>'C завтраками| Bed and breakfast'!AA8*0.9</f>
        <v>33210</v>
      </c>
      <c r="AB7" s="205">
        <f>'C завтраками| Bed and breakfast'!AB8*0.9</f>
        <v>29160</v>
      </c>
      <c r="AC7" s="205">
        <f>'C завтраками| Bed and breakfast'!AC8*0.9</f>
        <v>22410</v>
      </c>
      <c r="AD7" s="205">
        <f>'C завтраками| Bed and breakfast'!AD8*0.9</f>
        <v>19710</v>
      </c>
      <c r="AE7" s="13">
        <f>'C завтраками| Bed and breakfast'!AE8*0.9</f>
        <v>14130</v>
      </c>
      <c r="AF7" s="13">
        <f>'C завтраками| Bed and breakfast'!AF8*0.9</f>
        <v>15030</v>
      </c>
      <c r="AG7" s="13">
        <f>'C завтраками| Bed and breakfast'!AG8*0.9</f>
        <v>14130</v>
      </c>
      <c r="AH7" s="13">
        <f>'C завтраками| Bed and breakfast'!AH8*0.9</f>
        <v>14130</v>
      </c>
      <c r="AI7" s="13">
        <f>'C завтраками| Bed and breakfast'!AI8*0.9</f>
        <v>15930</v>
      </c>
      <c r="AJ7" s="205">
        <f>'C завтраками| Bed and breakfast'!AJ8*0.9</f>
        <v>15930</v>
      </c>
      <c r="AK7" s="13">
        <f>'C завтраками| Bed and breakfast'!AK8*0.9</f>
        <v>17730</v>
      </c>
      <c r="AL7" s="13">
        <f>'C завтраками| Bed and breakfast'!AL8*0.9</f>
        <v>17730</v>
      </c>
      <c r="AM7" s="205">
        <f>'C завтраками| Bed and breakfast'!AM8*0.9</f>
        <v>18630</v>
      </c>
      <c r="AN7" s="13">
        <f>'C завтраками| Bed and breakfast'!AN8*0.9</f>
        <v>18630</v>
      </c>
      <c r="AO7" s="205">
        <f>'C завтраками| Bed and breakfast'!AO8*0.9</f>
        <v>18630</v>
      </c>
      <c r="AP7" s="205">
        <f>'C завтраками| Bed and breakfast'!AP8*0.9</f>
        <v>23310</v>
      </c>
      <c r="AQ7" s="205">
        <f>'C завтраками| Bed and breakfast'!AQ8*0.9</f>
        <v>23310</v>
      </c>
      <c r="AR7" s="13">
        <f>'C завтраками| Bed and breakfast'!AR8*0.9</f>
        <v>23310</v>
      </c>
      <c r="AS7" s="205">
        <f>'C завтраками| Bed and breakfast'!AS8*0.9</f>
        <v>18630</v>
      </c>
      <c r="AT7" s="13">
        <f>'C завтраками| Bed and breakfast'!AT8*0.9</f>
        <v>17730</v>
      </c>
      <c r="AU7" s="13">
        <f>'C завтраками| Bed and breakfast'!AU8*0.9</f>
        <v>14130</v>
      </c>
      <c r="AV7" s="13">
        <f>'C завтраками| Bed and breakfast'!AV8*0.9</f>
        <v>15930</v>
      </c>
      <c r="AW7" s="13">
        <f>'C завтраками| Bed and breakfast'!AW8*0.9</f>
        <v>15030</v>
      </c>
      <c r="AX7" s="13">
        <f>'C завтраками| Bed and breakfast'!AX8*0.9</f>
        <v>10260</v>
      </c>
      <c r="AY7" s="13">
        <f>'C завтраками| Bed and breakfast'!AY8*0.9</f>
        <v>11160</v>
      </c>
      <c r="AZ7" s="13">
        <f>'C завтраками| Bed and breakfast'!AZ8*0.9</f>
        <v>10260</v>
      </c>
      <c r="BA7" s="13">
        <f>'C завтраками| Bed and breakfast'!BA8*0.9</f>
        <v>11160</v>
      </c>
      <c r="BB7" s="13">
        <f>'C завтраками| Bed and breakfast'!BB8*0.9</f>
        <v>9810</v>
      </c>
      <c r="BC7" s="13">
        <f>'C завтраками| Bed and breakfast'!BC8*0.9</f>
        <v>10710</v>
      </c>
      <c r="BD7" s="13">
        <f>'C завтраками| Bed and breakfast'!BD8*0.9</f>
        <v>9810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10440</v>
      </c>
      <c r="C9" s="13">
        <f>'C завтраками| Bed and breakfast'!C10*0.9</f>
        <v>11250</v>
      </c>
      <c r="D9" s="13">
        <f>'C завтраками| Bed and breakfast'!D10*0.9</f>
        <v>14400</v>
      </c>
      <c r="E9" s="13">
        <f>'C завтраками| Bed and breakfast'!E10*0.9</f>
        <v>11250</v>
      </c>
      <c r="F9" s="13">
        <f>'C завтраками| Bed and breakfast'!F10*0.9</f>
        <v>13050</v>
      </c>
      <c r="G9" s="13">
        <f>'C завтраками| Bed and breakfast'!G10*0.9</f>
        <v>14400</v>
      </c>
      <c r="H9" s="13">
        <f>'C завтраками| Bed and breakfast'!H10*0.9</f>
        <v>9630</v>
      </c>
      <c r="I9" s="13">
        <f>'C завтраками| Bed and breakfast'!I10*0.9</f>
        <v>8280</v>
      </c>
      <c r="J9" s="13">
        <f>'C завтраками| Bed and breakfast'!J10*0.9</f>
        <v>7560</v>
      </c>
      <c r="K9" s="13">
        <f>'C завтраками| Bed and breakfast'!K10*0.9</f>
        <v>7020</v>
      </c>
      <c r="L9" s="13">
        <f>'C завтраками| Bed and breakfast'!L10*0.9</f>
        <v>6840</v>
      </c>
      <c r="M9" s="13">
        <f>'C завтраками| Bed and breakfast'!M10*0.9</f>
        <v>7020</v>
      </c>
      <c r="N9" s="13">
        <f>'C завтраками| Bed and breakfast'!N10*0.9</f>
        <v>6840</v>
      </c>
      <c r="O9" s="13">
        <f>'C завтраками| Bed and breakfast'!O10*0.9</f>
        <v>6840</v>
      </c>
      <c r="P9" s="13">
        <f>'C завтраками| Bed and breakfast'!P10*0.9</f>
        <v>7020</v>
      </c>
      <c r="Q9" s="13">
        <f>'C завтраками| Bed and breakfast'!Q10*0.9</f>
        <v>7200</v>
      </c>
      <c r="R9" s="13">
        <f>'C завтраками| Bed and breakfast'!R10*0.9</f>
        <v>7020</v>
      </c>
      <c r="S9" s="13">
        <f>'C завтраками| Bed and breakfast'!S10*0.9</f>
        <v>7560</v>
      </c>
      <c r="T9" s="13">
        <f>'C завтраками| Bed and breakfast'!T10*0.9</f>
        <v>10440</v>
      </c>
      <c r="U9" s="13">
        <f>'C завтраками| Bed and breakfast'!U10*0.9</f>
        <v>9630</v>
      </c>
      <c r="V9" s="13">
        <f>'C завтраками| Bed and breakfast'!V10*0.9</f>
        <v>11250</v>
      </c>
      <c r="W9" s="205">
        <f>'C завтраками| Bed and breakfast'!W10*0.9</f>
        <v>14400</v>
      </c>
      <c r="X9" s="205">
        <f>'C завтраками| Bed and breakfast'!X10*0.9</f>
        <v>22950</v>
      </c>
      <c r="Y9" s="205">
        <f>'C завтраками| Bed and breakfast'!Y10*0.9</f>
        <v>24750</v>
      </c>
      <c r="Z9" s="205">
        <f>'C завтраками| Bed and breakfast'!Z10*0.9</f>
        <v>33750</v>
      </c>
      <c r="AA9" s="205">
        <f>'C завтраками| Bed and breakfast'!AA10*0.9</f>
        <v>33750</v>
      </c>
      <c r="AB9" s="205">
        <f>'C завтраками| Bed and breakfast'!AB10*0.9</f>
        <v>29700</v>
      </c>
      <c r="AC9" s="205">
        <f>'C завтраками| Bed and breakfast'!AC10*0.9</f>
        <v>22950</v>
      </c>
      <c r="AD9" s="205">
        <f>'C завтраками| Bed and breakfast'!AD10*0.9</f>
        <v>20250</v>
      </c>
      <c r="AE9" s="205">
        <f>'C завтраками| Bed and breakfast'!AE10*0.9</f>
        <v>14850</v>
      </c>
      <c r="AF9" s="205">
        <f>'C завтраками| Bed and breakfast'!AF10*0.9</f>
        <v>15750</v>
      </c>
      <c r="AG9" s="205">
        <f>'C завтраками| Bed and breakfast'!AG10*0.9</f>
        <v>14850</v>
      </c>
      <c r="AH9" s="205">
        <f>'C завтраками| Bed and breakfast'!AH10*0.9</f>
        <v>14850</v>
      </c>
      <c r="AI9" s="205">
        <f>'C завтраками| Bed and breakfast'!AI10*0.9</f>
        <v>16650</v>
      </c>
      <c r="AJ9" s="205">
        <f>'C завтраками| Bed and breakfast'!AJ10*0.9</f>
        <v>16650</v>
      </c>
      <c r="AK9" s="205">
        <f>'C завтраками| Bed and breakfast'!AK10*0.9</f>
        <v>18450</v>
      </c>
      <c r="AL9" s="205">
        <f>'C завтраками| Bed and breakfast'!AL10*0.9</f>
        <v>18450</v>
      </c>
      <c r="AM9" s="205">
        <f>'C завтраками| Bed and breakfast'!AM10*0.9</f>
        <v>19350</v>
      </c>
      <c r="AN9" s="205">
        <f>'C завтраками| Bed and breakfast'!AN10*0.9</f>
        <v>19350</v>
      </c>
      <c r="AO9" s="205">
        <f>'C завтраками| Bed and breakfast'!AO10*0.9</f>
        <v>19350</v>
      </c>
      <c r="AP9" s="205">
        <f>'C завтраками| Bed and breakfast'!AP10*0.9</f>
        <v>24030</v>
      </c>
      <c r="AQ9" s="205">
        <f>'C завтраками| Bed and breakfast'!AQ10*0.9</f>
        <v>24030</v>
      </c>
      <c r="AR9" s="205">
        <f>'C завтраками| Bed and breakfast'!AR10*0.9</f>
        <v>24030</v>
      </c>
      <c r="AS9" s="205">
        <f>'C завтраками| Bed and breakfast'!AS10*0.9</f>
        <v>19350</v>
      </c>
      <c r="AT9" s="205">
        <f>'C завтраками| Bed and breakfast'!AT10*0.9</f>
        <v>18450</v>
      </c>
      <c r="AU9" s="205">
        <f>'C завтраками| Bed and breakfast'!AU10*0.9</f>
        <v>14850</v>
      </c>
      <c r="AV9" s="205">
        <f>'C завтраками| Bed and breakfast'!AV10*0.9</f>
        <v>16650</v>
      </c>
      <c r="AW9" s="205">
        <f>'C завтраками| Bed and breakfast'!AW10*0.9</f>
        <v>15750</v>
      </c>
      <c r="AX9" s="13">
        <f>'C завтраками| Bed and breakfast'!AX10*0.9</f>
        <v>10260</v>
      </c>
      <c r="AY9" s="13">
        <f>'C завтраками| Bed and breakfast'!AY10*0.9</f>
        <v>11160</v>
      </c>
      <c r="AZ9" s="13">
        <f>'C завтраками| Bed and breakfast'!AZ10*0.9</f>
        <v>10260</v>
      </c>
      <c r="BA9" s="13">
        <f>'C завтраками| Bed and breakfast'!BA10*0.9</f>
        <v>11160</v>
      </c>
      <c r="BB9" s="13">
        <f>'C завтраками| Bed and breakfast'!BB10*0.9</f>
        <v>9810</v>
      </c>
      <c r="BC9" s="13">
        <f>'C завтраками| Bed and breakfast'!BC10*0.9</f>
        <v>10710</v>
      </c>
      <c r="BD9" s="13">
        <f>'C завтраками| Bed and breakfast'!BD10*0.9</f>
        <v>9810</v>
      </c>
    </row>
    <row r="10" spans="1:56" s="16" customFormat="1" ht="12" customHeight="1" x14ac:dyDescent="0.2">
      <c r="A10" s="43">
        <v>2</v>
      </c>
      <c r="B10" s="13">
        <f>'C завтраками| Bed and breakfast'!B11*0.9</f>
        <v>11610</v>
      </c>
      <c r="C10" s="13">
        <f>'C завтраками| Bed and breakfast'!C11*0.9</f>
        <v>12420</v>
      </c>
      <c r="D10" s="13">
        <f>'C завтраками| Bed and breakfast'!D11*0.9</f>
        <v>15570</v>
      </c>
      <c r="E10" s="13">
        <f>'C завтраками| Bed and breakfast'!E11*0.9</f>
        <v>12420</v>
      </c>
      <c r="F10" s="13">
        <f>'C завтраками| Bed and breakfast'!F11*0.9</f>
        <v>14220</v>
      </c>
      <c r="G10" s="13">
        <f>'C завтраками| Bed and breakfast'!G11*0.9</f>
        <v>15570</v>
      </c>
      <c r="H10" s="13">
        <f>'C завтраками| Bed and breakfast'!H11*0.9</f>
        <v>10800</v>
      </c>
      <c r="I10" s="13">
        <f>'C завтраками| Bed and breakfast'!I11*0.9</f>
        <v>9450</v>
      </c>
      <c r="J10" s="13">
        <f>'C завтраками| Bed and breakfast'!J11*0.9</f>
        <v>8730</v>
      </c>
      <c r="K10" s="13">
        <f>'C завтраками| Bed and breakfast'!K11*0.9</f>
        <v>8190</v>
      </c>
      <c r="L10" s="13">
        <f>'C завтраками| Bed and breakfast'!L11*0.9</f>
        <v>8010</v>
      </c>
      <c r="M10" s="13">
        <f>'C завтраками| Bed and breakfast'!M11*0.9</f>
        <v>8190</v>
      </c>
      <c r="N10" s="13">
        <f>'C завтраками| Bed and breakfast'!N11*0.9</f>
        <v>8010</v>
      </c>
      <c r="O10" s="13">
        <f>'C завтраками| Bed and breakfast'!O11*0.9</f>
        <v>8010</v>
      </c>
      <c r="P10" s="13">
        <f>'C завтраками| Bed and breakfast'!P11*0.9</f>
        <v>8190</v>
      </c>
      <c r="Q10" s="13">
        <f>'C завтраками| Bed and breakfast'!Q11*0.9</f>
        <v>8370</v>
      </c>
      <c r="R10" s="13">
        <f>'C завтраками| Bed and breakfast'!R11*0.9</f>
        <v>8190</v>
      </c>
      <c r="S10" s="13">
        <f>'C завтраками| Bed and breakfast'!S11*0.9</f>
        <v>8730</v>
      </c>
      <c r="T10" s="13">
        <f>'C завтраками| Bed and breakfast'!T11*0.9</f>
        <v>11610</v>
      </c>
      <c r="U10" s="13">
        <f>'C завтраками| Bed and breakfast'!U11*0.9</f>
        <v>10800</v>
      </c>
      <c r="V10" s="13">
        <f>'C завтраками| Bed and breakfast'!V11*0.9</f>
        <v>12420</v>
      </c>
      <c r="W10" s="205">
        <f>'C завтраками| Bed and breakfast'!W11*0.9</f>
        <v>15570</v>
      </c>
      <c r="X10" s="205">
        <f>'C завтраками| Bed and breakfast'!X11*0.9</f>
        <v>24660</v>
      </c>
      <c r="Y10" s="205">
        <f>'C завтраками| Bed and breakfast'!Y11*0.9</f>
        <v>26460</v>
      </c>
      <c r="Z10" s="205">
        <f>'C завтраками| Bed and breakfast'!Z11*0.9</f>
        <v>35460</v>
      </c>
      <c r="AA10" s="205">
        <f>'C завтраками| Bed and breakfast'!AA11*0.9</f>
        <v>35460</v>
      </c>
      <c r="AB10" s="205">
        <f>'C завтраками| Bed and breakfast'!AB11*0.9</f>
        <v>31410</v>
      </c>
      <c r="AC10" s="205">
        <f>'C завтраками| Bed and breakfast'!AC11*0.9</f>
        <v>24660</v>
      </c>
      <c r="AD10" s="205">
        <f>'C завтраками| Bed and breakfast'!AD11*0.9</f>
        <v>21960</v>
      </c>
      <c r="AE10" s="205">
        <f>'C завтраками| Bed and breakfast'!AE11*0.9</f>
        <v>16380</v>
      </c>
      <c r="AF10" s="205">
        <f>'C завтраками| Bed and breakfast'!AF11*0.9</f>
        <v>17280</v>
      </c>
      <c r="AG10" s="205">
        <f>'C завтраками| Bed and breakfast'!AG11*0.9</f>
        <v>16380</v>
      </c>
      <c r="AH10" s="205">
        <f>'C завтраками| Bed and breakfast'!AH11*0.9</f>
        <v>16380</v>
      </c>
      <c r="AI10" s="205">
        <f>'C завтраками| Bed and breakfast'!AI11*0.9</f>
        <v>18180</v>
      </c>
      <c r="AJ10" s="205">
        <f>'C завтраками| Bed and breakfast'!AJ11*0.9</f>
        <v>18180</v>
      </c>
      <c r="AK10" s="205">
        <f>'C завтраками| Bed and breakfast'!AK11*0.9</f>
        <v>19980</v>
      </c>
      <c r="AL10" s="205">
        <f>'C завтраками| Bed and breakfast'!AL11*0.9</f>
        <v>19980</v>
      </c>
      <c r="AM10" s="205">
        <f>'C завтраками| Bed and breakfast'!AM11*0.9</f>
        <v>20880</v>
      </c>
      <c r="AN10" s="205">
        <f>'C завтраками| Bed and breakfast'!AN11*0.9</f>
        <v>20880</v>
      </c>
      <c r="AO10" s="205">
        <f>'C завтраками| Bed and breakfast'!AO11*0.9</f>
        <v>20880</v>
      </c>
      <c r="AP10" s="205">
        <f>'C завтраками| Bed and breakfast'!AP11*0.9</f>
        <v>25560</v>
      </c>
      <c r="AQ10" s="205">
        <f>'C завтраками| Bed and breakfast'!AQ11*0.9</f>
        <v>25560</v>
      </c>
      <c r="AR10" s="205">
        <f>'C завтраками| Bed and breakfast'!AR11*0.9</f>
        <v>25560</v>
      </c>
      <c r="AS10" s="205">
        <f>'C завтраками| Bed and breakfast'!AS11*0.9</f>
        <v>20880</v>
      </c>
      <c r="AT10" s="205">
        <f>'C завтраками| Bed and breakfast'!AT11*0.9</f>
        <v>19980</v>
      </c>
      <c r="AU10" s="205">
        <f>'C завтраками| Bed and breakfast'!AU11*0.9</f>
        <v>16380</v>
      </c>
      <c r="AV10" s="205">
        <f>'C завтраками| Bed and breakfast'!AV11*0.9</f>
        <v>18180</v>
      </c>
      <c r="AW10" s="205">
        <f>'C завтраками| Bed and breakfast'!AW11*0.9</f>
        <v>17280</v>
      </c>
      <c r="AX10" s="13">
        <f>'C завтраками| Bed and breakfast'!AX11*0.9</f>
        <v>11790</v>
      </c>
      <c r="AY10" s="13">
        <f>'C завтраками| Bed and breakfast'!AY11*0.9</f>
        <v>12690</v>
      </c>
      <c r="AZ10" s="13">
        <f>'C завтраками| Bed and breakfast'!AZ11*0.9</f>
        <v>11790</v>
      </c>
      <c r="BA10" s="13">
        <f>'C завтраками| Bed and breakfast'!BA11*0.9</f>
        <v>12690</v>
      </c>
      <c r="BB10" s="13">
        <f>'C завтраками| Bed and breakfast'!BB11*0.9</f>
        <v>11340</v>
      </c>
      <c r="BC10" s="13">
        <f>'C завтраками| Bed and breakfast'!BC11*0.9</f>
        <v>12240</v>
      </c>
      <c r="BD10" s="13">
        <f>'C завтраками| Bed and breakfast'!BD11*0.9</f>
        <v>11340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14940</v>
      </c>
      <c r="C12" s="13">
        <f>'C завтраками| Bed and breakfast'!C13*0.9</f>
        <v>15750</v>
      </c>
      <c r="D12" s="13">
        <f>'C завтраками| Bed and breakfast'!D13*0.9</f>
        <v>18900</v>
      </c>
      <c r="E12" s="13">
        <f>'C завтраками| Bed and breakfast'!E13*0.9</f>
        <v>15750</v>
      </c>
      <c r="F12" s="13">
        <f>'C завтраками| Bed and breakfast'!F13*0.9</f>
        <v>17550</v>
      </c>
      <c r="G12" s="13">
        <f>'C завтраками| Bed and breakfast'!G13*0.9</f>
        <v>18900</v>
      </c>
      <c r="H12" s="13">
        <f>'C завтраками| Bed and breakfast'!H13*0.9</f>
        <v>14130</v>
      </c>
      <c r="I12" s="13">
        <f>'C завтраками| Bed and breakfast'!I13*0.9</f>
        <v>12780</v>
      </c>
      <c r="J12" s="13">
        <f>'C завтраками| Bed and breakfast'!J13*0.9</f>
        <v>12060</v>
      </c>
      <c r="K12" s="13">
        <f>'C завтраками| Bed and breakfast'!K13*0.9</f>
        <v>11520</v>
      </c>
      <c r="L12" s="13">
        <f>'C завтраками| Bed and breakfast'!L13*0.9</f>
        <v>11340</v>
      </c>
      <c r="M12" s="13">
        <f>'C завтраками| Bed and breakfast'!M13*0.9</f>
        <v>11520</v>
      </c>
      <c r="N12" s="13">
        <f>'C завтраками| Bed and breakfast'!N13*0.9</f>
        <v>11340</v>
      </c>
      <c r="O12" s="13">
        <f>'C завтраками| Bed and breakfast'!O13*0.9</f>
        <v>11340</v>
      </c>
      <c r="P12" s="13">
        <f>'C завтраками| Bed and breakfast'!P13*0.9</f>
        <v>11520</v>
      </c>
      <c r="Q12" s="13">
        <f>'C завтраками| Bed and breakfast'!Q13*0.9</f>
        <v>11700</v>
      </c>
      <c r="R12" s="13">
        <f>'C завтраками| Bed and breakfast'!R13*0.9</f>
        <v>11520</v>
      </c>
      <c r="S12" s="13">
        <f>'C завтраками| Bed and breakfast'!S13*0.9</f>
        <v>12060</v>
      </c>
      <c r="T12" s="13">
        <f>'C завтраками| Bed and breakfast'!T13*0.9</f>
        <v>14940</v>
      </c>
      <c r="U12" s="13">
        <f>'C завтраками| Bed and breakfast'!U13*0.9</f>
        <v>14130</v>
      </c>
      <c r="V12" s="13">
        <f>'C завтраками| Bed and breakfast'!V13*0.9</f>
        <v>15750</v>
      </c>
      <c r="W12" s="205">
        <f>'C завтраками| Bed and breakfast'!W13*0.9</f>
        <v>18900</v>
      </c>
      <c r="X12" s="205">
        <f>'C завтраками| Bed and breakfast'!X13*0.9</f>
        <v>29700</v>
      </c>
      <c r="Y12" s="205">
        <f>'C завтраками| Bed and breakfast'!Y13*0.9</f>
        <v>31500</v>
      </c>
      <c r="Z12" s="205">
        <f>'C завтраками| Bed and breakfast'!Z13*0.9</f>
        <v>40500</v>
      </c>
      <c r="AA12" s="205">
        <f>'C завтраками| Bed and breakfast'!AA13*0.9</f>
        <v>40500</v>
      </c>
      <c r="AB12" s="205">
        <f>'C завтраками| Bed and breakfast'!AB13*0.9</f>
        <v>36450</v>
      </c>
      <c r="AC12" s="205">
        <f>'C завтраками| Bed and breakfast'!AC13*0.9</f>
        <v>29700</v>
      </c>
      <c r="AD12" s="205">
        <f>'C завтраками| Bed and breakfast'!AD13*0.9</f>
        <v>27000</v>
      </c>
      <c r="AE12" s="205">
        <f>'C завтраками| Bed and breakfast'!AE13*0.9</f>
        <v>21600</v>
      </c>
      <c r="AF12" s="205">
        <f>'C завтраками| Bed and breakfast'!AF13*0.9</f>
        <v>22500</v>
      </c>
      <c r="AG12" s="205">
        <f>'C завтраками| Bed and breakfast'!AG13*0.9</f>
        <v>21600</v>
      </c>
      <c r="AH12" s="205">
        <f>'C завтраками| Bed and breakfast'!AH13*0.9</f>
        <v>21600</v>
      </c>
      <c r="AI12" s="205">
        <f>'C завтраками| Bed and breakfast'!AI13*0.9</f>
        <v>23400</v>
      </c>
      <c r="AJ12" s="205">
        <f>'C завтраками| Bed and breakfast'!AJ13*0.9</f>
        <v>23400</v>
      </c>
      <c r="AK12" s="205">
        <f>'C завтраками| Bed and breakfast'!AK13*0.9</f>
        <v>25200</v>
      </c>
      <c r="AL12" s="205">
        <f>'C завтраками| Bed and breakfast'!AL13*0.9</f>
        <v>25200</v>
      </c>
      <c r="AM12" s="205">
        <f>'C завтраками| Bed and breakfast'!AM13*0.9</f>
        <v>26100</v>
      </c>
      <c r="AN12" s="205">
        <f>'C завтраками| Bed and breakfast'!AN13*0.9</f>
        <v>26100</v>
      </c>
      <c r="AO12" s="205">
        <f>'C завтраками| Bed and breakfast'!AO13*0.9</f>
        <v>26100</v>
      </c>
      <c r="AP12" s="205">
        <f>'C завтраками| Bed and breakfast'!AP13*0.9</f>
        <v>30780</v>
      </c>
      <c r="AQ12" s="205">
        <f>'C завтраками| Bed and breakfast'!AQ13*0.9</f>
        <v>30780</v>
      </c>
      <c r="AR12" s="205">
        <f>'C завтраками| Bed and breakfast'!AR13*0.9</f>
        <v>30780</v>
      </c>
      <c r="AS12" s="205">
        <f>'C завтраками| Bed and breakfast'!AS13*0.9</f>
        <v>26100</v>
      </c>
      <c r="AT12" s="205">
        <f>'C завтраками| Bed and breakfast'!AT13*0.9</f>
        <v>25200</v>
      </c>
      <c r="AU12" s="205">
        <f>'C завтраками| Bed and breakfast'!AU13*0.9</f>
        <v>21600</v>
      </c>
      <c r="AV12" s="205">
        <f>'C завтраками| Bed and breakfast'!AV13*0.9</f>
        <v>23400</v>
      </c>
      <c r="AW12" s="205">
        <f>'C завтраками| Bed and breakfast'!AW13*0.9</f>
        <v>22500</v>
      </c>
      <c r="AX12" s="13">
        <f>'C завтраками| Bed and breakfast'!AX13*0.9</f>
        <v>13680</v>
      </c>
      <c r="AY12" s="13">
        <f>'C завтраками| Bed and breakfast'!AY13*0.9</f>
        <v>14580</v>
      </c>
      <c r="AZ12" s="13">
        <f>'C завтраками| Bed and breakfast'!AZ13*0.9</f>
        <v>13680</v>
      </c>
      <c r="BA12" s="13">
        <f>'C завтраками| Bed and breakfast'!BA13*0.9</f>
        <v>14580</v>
      </c>
      <c r="BB12" s="13">
        <f>'C завтраками| Bed and breakfast'!BB13*0.9</f>
        <v>13230</v>
      </c>
      <c r="BC12" s="13">
        <f>'C завтраками| Bed and breakfast'!BC13*0.9</f>
        <v>14130</v>
      </c>
      <c r="BD12" s="13">
        <f>'C завтраками| Bed and breakfast'!BD13*0.9</f>
        <v>13230</v>
      </c>
    </row>
    <row r="13" spans="1:56" s="16" customFormat="1" ht="12" customHeight="1" x14ac:dyDescent="0.2">
      <c r="A13" s="4">
        <v>2</v>
      </c>
      <c r="B13" s="13">
        <f>'C завтраками| Bed and breakfast'!B14*0.9</f>
        <v>16110</v>
      </c>
      <c r="C13" s="13">
        <f>'C завтраками| Bed and breakfast'!C14*0.9</f>
        <v>16920</v>
      </c>
      <c r="D13" s="13">
        <f>'C завтраками| Bed and breakfast'!D14*0.9</f>
        <v>20070</v>
      </c>
      <c r="E13" s="13">
        <f>'C завтраками| Bed and breakfast'!E14*0.9</f>
        <v>16920</v>
      </c>
      <c r="F13" s="13">
        <f>'C завтраками| Bed and breakfast'!F14*0.9</f>
        <v>18720</v>
      </c>
      <c r="G13" s="13">
        <f>'C завтраками| Bed and breakfast'!G14*0.9</f>
        <v>20070</v>
      </c>
      <c r="H13" s="13">
        <f>'C завтраками| Bed and breakfast'!H14*0.9</f>
        <v>15300</v>
      </c>
      <c r="I13" s="13">
        <f>'C завтраками| Bed and breakfast'!I14*0.9</f>
        <v>13950</v>
      </c>
      <c r="J13" s="13">
        <f>'C завтраками| Bed and breakfast'!J14*0.9</f>
        <v>13230</v>
      </c>
      <c r="K13" s="13">
        <f>'C завтраками| Bed and breakfast'!K14*0.9</f>
        <v>12690</v>
      </c>
      <c r="L13" s="13">
        <f>'C завтраками| Bed and breakfast'!L14*0.9</f>
        <v>12510</v>
      </c>
      <c r="M13" s="13">
        <f>'C завтраками| Bed and breakfast'!M14*0.9</f>
        <v>12690</v>
      </c>
      <c r="N13" s="13">
        <f>'C завтраками| Bed and breakfast'!N14*0.9</f>
        <v>12510</v>
      </c>
      <c r="O13" s="13">
        <f>'C завтраками| Bed and breakfast'!O14*0.9</f>
        <v>12510</v>
      </c>
      <c r="P13" s="13">
        <f>'C завтраками| Bed and breakfast'!P14*0.9</f>
        <v>12690</v>
      </c>
      <c r="Q13" s="13">
        <f>'C завтраками| Bed and breakfast'!Q14*0.9</f>
        <v>12870</v>
      </c>
      <c r="R13" s="13">
        <f>'C завтраками| Bed and breakfast'!R14*0.9</f>
        <v>12690</v>
      </c>
      <c r="S13" s="13">
        <f>'C завтраками| Bed and breakfast'!S14*0.9</f>
        <v>13230</v>
      </c>
      <c r="T13" s="13">
        <f>'C завтраками| Bed and breakfast'!T14*0.9</f>
        <v>16110</v>
      </c>
      <c r="U13" s="13">
        <f>'C завтраками| Bed and breakfast'!U14*0.9</f>
        <v>15300</v>
      </c>
      <c r="V13" s="13">
        <f>'C завтраками| Bed and breakfast'!V14*0.9</f>
        <v>16920</v>
      </c>
      <c r="W13" s="205">
        <f>'C завтраками| Bed and breakfast'!W14*0.9</f>
        <v>20070</v>
      </c>
      <c r="X13" s="205">
        <f>'C завтраками| Bed and breakfast'!X14*0.9</f>
        <v>31410</v>
      </c>
      <c r="Y13" s="205">
        <f>'C завтраками| Bed and breakfast'!Y14*0.9</f>
        <v>33210</v>
      </c>
      <c r="Z13" s="205">
        <f>'C завтраками| Bed and breakfast'!Z14*0.9</f>
        <v>42210</v>
      </c>
      <c r="AA13" s="205">
        <f>'C завтраками| Bed and breakfast'!AA14*0.9</f>
        <v>42210</v>
      </c>
      <c r="AB13" s="205">
        <f>'C завтраками| Bed and breakfast'!AB14*0.9</f>
        <v>38160</v>
      </c>
      <c r="AC13" s="205">
        <f>'C завтраками| Bed and breakfast'!AC14*0.9</f>
        <v>31410</v>
      </c>
      <c r="AD13" s="205">
        <f>'C завтраками| Bed and breakfast'!AD14*0.9</f>
        <v>28710</v>
      </c>
      <c r="AE13" s="205">
        <f>'C завтраками| Bed and breakfast'!AE14*0.9</f>
        <v>23130</v>
      </c>
      <c r="AF13" s="205">
        <f>'C завтраками| Bed and breakfast'!AF14*0.9</f>
        <v>24030</v>
      </c>
      <c r="AG13" s="205">
        <f>'C завтраками| Bed and breakfast'!AG14*0.9</f>
        <v>23130</v>
      </c>
      <c r="AH13" s="205">
        <f>'C завтраками| Bed and breakfast'!AH14*0.9</f>
        <v>23130</v>
      </c>
      <c r="AI13" s="205">
        <f>'C завтраками| Bed and breakfast'!AI14*0.9</f>
        <v>24930</v>
      </c>
      <c r="AJ13" s="205">
        <f>'C завтраками| Bed and breakfast'!AJ14*0.9</f>
        <v>24930</v>
      </c>
      <c r="AK13" s="205">
        <f>'C завтраками| Bed and breakfast'!AK14*0.9</f>
        <v>26730</v>
      </c>
      <c r="AL13" s="205">
        <f>'C завтраками| Bed and breakfast'!AL14*0.9</f>
        <v>26730</v>
      </c>
      <c r="AM13" s="205">
        <f>'C завтраками| Bed and breakfast'!AM14*0.9</f>
        <v>27630</v>
      </c>
      <c r="AN13" s="205">
        <f>'C завтраками| Bed and breakfast'!AN14*0.9</f>
        <v>27630</v>
      </c>
      <c r="AO13" s="205">
        <f>'C завтраками| Bed and breakfast'!AO14*0.9</f>
        <v>27630</v>
      </c>
      <c r="AP13" s="205">
        <f>'C завтраками| Bed and breakfast'!AP14*0.9</f>
        <v>32310</v>
      </c>
      <c r="AQ13" s="205">
        <f>'C завтраками| Bed and breakfast'!AQ14*0.9</f>
        <v>32310</v>
      </c>
      <c r="AR13" s="205">
        <f>'C завтраками| Bed and breakfast'!AR14*0.9</f>
        <v>32310</v>
      </c>
      <c r="AS13" s="205">
        <f>'C завтраками| Bed and breakfast'!AS14*0.9</f>
        <v>27630</v>
      </c>
      <c r="AT13" s="205">
        <f>'C завтраками| Bed and breakfast'!AT14*0.9</f>
        <v>26730</v>
      </c>
      <c r="AU13" s="205">
        <f>'C завтраками| Bed and breakfast'!AU14*0.9</f>
        <v>23130</v>
      </c>
      <c r="AV13" s="205">
        <f>'C завтраками| Bed and breakfast'!AV14*0.9</f>
        <v>24930</v>
      </c>
      <c r="AW13" s="205">
        <f>'C завтраками| Bed and breakfast'!AW14*0.9</f>
        <v>24030</v>
      </c>
      <c r="AX13" s="13">
        <f>'C завтраками| Bed and breakfast'!AX14*0.9</f>
        <v>15210</v>
      </c>
      <c r="AY13" s="13">
        <f>'C завтраками| Bed and breakfast'!AY14*0.9</f>
        <v>16110</v>
      </c>
      <c r="AZ13" s="13">
        <f>'C завтраками| Bed and breakfast'!AZ14*0.9</f>
        <v>15210</v>
      </c>
      <c r="BA13" s="13">
        <f>'C завтраками| Bed and breakfast'!BA14*0.9</f>
        <v>16110</v>
      </c>
      <c r="BB13" s="13">
        <f>'C завтраками| Bed and breakfast'!BB14*0.9</f>
        <v>14760</v>
      </c>
      <c r="BC13" s="13">
        <f>'C завтраками| Bed and breakfast'!BC14*0.9</f>
        <v>15660</v>
      </c>
      <c r="BD13" s="13">
        <f>'C завтраками| Bed and breakfast'!BD14*0.9</f>
        <v>14760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16740</v>
      </c>
      <c r="C15" s="13">
        <f>'C завтраками| Bed and breakfast'!C16*0.9</f>
        <v>17550</v>
      </c>
      <c r="D15" s="13">
        <f>'C завтраками| Bed and breakfast'!D16*0.9</f>
        <v>20700</v>
      </c>
      <c r="E15" s="13">
        <f>'C завтраками| Bed and breakfast'!E16*0.9</f>
        <v>17550</v>
      </c>
      <c r="F15" s="13">
        <f>'C завтраками| Bed and breakfast'!F16*0.9</f>
        <v>19350</v>
      </c>
      <c r="G15" s="13">
        <f>'C завтраками| Bed and breakfast'!G16*0.9</f>
        <v>20700</v>
      </c>
      <c r="H15" s="13">
        <f>'C завтраками| Bed and breakfast'!H16*0.9</f>
        <v>15930</v>
      </c>
      <c r="I15" s="13">
        <f>'C завтраками| Bed and breakfast'!I16*0.9</f>
        <v>14580</v>
      </c>
      <c r="J15" s="13">
        <f>'C завтраками| Bed and breakfast'!J16*0.9</f>
        <v>13860</v>
      </c>
      <c r="K15" s="13">
        <f>'C завтраками| Bed and breakfast'!K16*0.9</f>
        <v>13320</v>
      </c>
      <c r="L15" s="13">
        <f>'C завтраками| Bed and breakfast'!L16*0.9</f>
        <v>13140</v>
      </c>
      <c r="M15" s="13">
        <f>'C завтраками| Bed and breakfast'!M16*0.9</f>
        <v>13320</v>
      </c>
      <c r="N15" s="13">
        <f>'C завтраками| Bed and breakfast'!N16*0.9</f>
        <v>13140</v>
      </c>
      <c r="O15" s="13">
        <f>'C завтраками| Bed and breakfast'!O16*0.9</f>
        <v>13140</v>
      </c>
      <c r="P15" s="13">
        <f>'C завтраками| Bed and breakfast'!P16*0.9</f>
        <v>13320</v>
      </c>
      <c r="Q15" s="13">
        <f>'C завтраками| Bed and breakfast'!Q16*0.9</f>
        <v>13500</v>
      </c>
      <c r="R15" s="13">
        <f>'C завтраками| Bed and breakfast'!R16*0.9</f>
        <v>13320</v>
      </c>
      <c r="S15" s="13">
        <f>'C завтраками| Bed and breakfast'!S16*0.9</f>
        <v>13860</v>
      </c>
      <c r="T15" s="13">
        <f>'C завтраками| Bed and breakfast'!T16*0.9</f>
        <v>16740</v>
      </c>
      <c r="U15" s="13">
        <f>'C завтраками| Bed and breakfast'!U16*0.9</f>
        <v>15930</v>
      </c>
      <c r="V15" s="13">
        <f>'C завтраками| Bed and breakfast'!V16*0.9</f>
        <v>17550</v>
      </c>
      <c r="W15" s="205">
        <f>'C завтраками| Bed and breakfast'!W16*0.9</f>
        <v>20700</v>
      </c>
      <c r="X15" s="205">
        <f>'C завтраками| Bed and breakfast'!X16*0.9</f>
        <v>34200</v>
      </c>
      <c r="Y15" s="205">
        <f>'C завтраками| Bed and breakfast'!Y16*0.9</f>
        <v>36000</v>
      </c>
      <c r="Z15" s="205">
        <f>'C завтраками| Bed and breakfast'!Z16*0.9</f>
        <v>45000</v>
      </c>
      <c r="AA15" s="205">
        <f>'C завтраками| Bed and breakfast'!AA16*0.9</f>
        <v>45000</v>
      </c>
      <c r="AB15" s="205">
        <f>'C завтраками| Bed and breakfast'!AB16*0.9</f>
        <v>40950</v>
      </c>
      <c r="AC15" s="205">
        <f>'C завтраками| Bed and breakfast'!AC16*0.9</f>
        <v>34200</v>
      </c>
      <c r="AD15" s="205">
        <f>'C завтраками| Bed and breakfast'!AD16*0.9</f>
        <v>31500</v>
      </c>
      <c r="AE15" s="205">
        <f>'C завтраками| Bed and breakfast'!AE16*0.9</f>
        <v>26100</v>
      </c>
      <c r="AF15" s="205">
        <f>'C завтраками| Bed and breakfast'!AF16*0.9</f>
        <v>27000</v>
      </c>
      <c r="AG15" s="205">
        <f>'C завтраками| Bed and breakfast'!AG16*0.9</f>
        <v>26100</v>
      </c>
      <c r="AH15" s="205">
        <f>'C завтраками| Bed and breakfast'!AH16*0.9</f>
        <v>26100</v>
      </c>
      <c r="AI15" s="205">
        <f>'C завтраками| Bed and breakfast'!AI16*0.9</f>
        <v>27900</v>
      </c>
      <c r="AJ15" s="205">
        <f>'C завтраками| Bed and breakfast'!AJ16*0.9</f>
        <v>27900</v>
      </c>
      <c r="AK15" s="205">
        <f>'C завтраками| Bed and breakfast'!AK16*0.9</f>
        <v>29700</v>
      </c>
      <c r="AL15" s="205">
        <f>'C завтраками| Bed and breakfast'!AL16*0.9</f>
        <v>29700</v>
      </c>
      <c r="AM15" s="205">
        <f>'C завтраками| Bed and breakfast'!AM16*0.9</f>
        <v>30600</v>
      </c>
      <c r="AN15" s="205">
        <f>'C завтраками| Bed and breakfast'!AN16*0.9</f>
        <v>30600</v>
      </c>
      <c r="AO15" s="205">
        <f>'C завтраками| Bed and breakfast'!AO16*0.9</f>
        <v>30600</v>
      </c>
      <c r="AP15" s="205">
        <f>'C завтраками| Bed and breakfast'!AP16*0.9</f>
        <v>35280</v>
      </c>
      <c r="AQ15" s="205">
        <f>'C завтраками| Bed and breakfast'!AQ16*0.9</f>
        <v>35280</v>
      </c>
      <c r="AR15" s="205">
        <f>'C завтраками| Bed and breakfast'!AR16*0.9</f>
        <v>35280</v>
      </c>
      <c r="AS15" s="205">
        <f>'C завтраками| Bed and breakfast'!AS16*0.9</f>
        <v>30600</v>
      </c>
      <c r="AT15" s="205">
        <f>'C завтраками| Bed and breakfast'!AT16*0.9</f>
        <v>29700</v>
      </c>
      <c r="AU15" s="205">
        <f>'C завтраками| Bed and breakfast'!AU16*0.9</f>
        <v>26100</v>
      </c>
      <c r="AV15" s="205">
        <f>'C завтраками| Bed and breakfast'!AV16*0.9</f>
        <v>27900</v>
      </c>
      <c r="AW15" s="205">
        <f>'C завтраками| Bed and breakfast'!AW16*0.9</f>
        <v>27000</v>
      </c>
      <c r="AX15" s="13">
        <f>'C завтраками| Bed and breakfast'!AX16*0.9</f>
        <v>16380</v>
      </c>
      <c r="AY15" s="13">
        <f>'C завтраками| Bed and breakfast'!AY16*0.9</f>
        <v>17280</v>
      </c>
      <c r="AZ15" s="13">
        <f>'C завтраками| Bed and breakfast'!AZ16*0.9</f>
        <v>16380</v>
      </c>
      <c r="BA15" s="13">
        <f>'C завтраками| Bed and breakfast'!BA16*0.9</f>
        <v>17280</v>
      </c>
      <c r="BB15" s="13">
        <f>'C завтраками| Bed and breakfast'!BB16*0.9</f>
        <v>15930</v>
      </c>
      <c r="BC15" s="13">
        <f>'C завтраками| Bed and breakfast'!BC16*0.9</f>
        <v>16830</v>
      </c>
      <c r="BD15" s="13">
        <f>'C завтраками| Bed and breakfast'!BD16*0.9</f>
        <v>15930</v>
      </c>
    </row>
    <row r="16" spans="1:56" s="16" customFormat="1" ht="12" customHeight="1" x14ac:dyDescent="0.2">
      <c r="A16" s="278">
        <v>2</v>
      </c>
      <c r="B16" s="13">
        <f>'C завтраками| Bed and breakfast'!B17*0.9</f>
        <v>17910</v>
      </c>
      <c r="C16" s="13">
        <f>'C завтраками| Bed and breakfast'!C17*0.9</f>
        <v>18720</v>
      </c>
      <c r="D16" s="13">
        <f>'C завтраками| Bed and breakfast'!D17*0.9</f>
        <v>21870</v>
      </c>
      <c r="E16" s="13">
        <f>'C завтраками| Bed and breakfast'!E17*0.9</f>
        <v>18720</v>
      </c>
      <c r="F16" s="13">
        <f>'C завтраками| Bed and breakfast'!F17*0.9</f>
        <v>20520</v>
      </c>
      <c r="G16" s="13">
        <f>'C завтраками| Bed and breakfast'!G17*0.9</f>
        <v>21870</v>
      </c>
      <c r="H16" s="13">
        <f>'C завтраками| Bed and breakfast'!H17*0.9</f>
        <v>17100</v>
      </c>
      <c r="I16" s="13">
        <f>'C завтраками| Bed and breakfast'!I17*0.9</f>
        <v>15750</v>
      </c>
      <c r="J16" s="13">
        <f>'C завтраками| Bed and breakfast'!J17*0.9</f>
        <v>15030</v>
      </c>
      <c r="K16" s="13">
        <f>'C завтраками| Bed and breakfast'!K17*0.9</f>
        <v>14490</v>
      </c>
      <c r="L16" s="13">
        <f>'C завтраками| Bed and breakfast'!L17*0.9</f>
        <v>14310</v>
      </c>
      <c r="M16" s="13">
        <f>'C завтраками| Bed and breakfast'!M17*0.9</f>
        <v>14490</v>
      </c>
      <c r="N16" s="13">
        <f>'C завтраками| Bed and breakfast'!N17*0.9</f>
        <v>14310</v>
      </c>
      <c r="O16" s="13">
        <f>'C завтраками| Bed and breakfast'!O17*0.9</f>
        <v>14310</v>
      </c>
      <c r="P16" s="13">
        <f>'C завтраками| Bed and breakfast'!P17*0.9</f>
        <v>14490</v>
      </c>
      <c r="Q16" s="13">
        <f>'C завтраками| Bed and breakfast'!Q17*0.9</f>
        <v>14670</v>
      </c>
      <c r="R16" s="13">
        <f>'C завтраками| Bed and breakfast'!R17*0.9</f>
        <v>14490</v>
      </c>
      <c r="S16" s="13">
        <f>'C завтраками| Bed and breakfast'!S17*0.9</f>
        <v>15030</v>
      </c>
      <c r="T16" s="13">
        <f>'C завтраками| Bed and breakfast'!T17*0.9</f>
        <v>17910</v>
      </c>
      <c r="U16" s="13">
        <f>'C завтраками| Bed and breakfast'!U17*0.9</f>
        <v>17100</v>
      </c>
      <c r="V16" s="13">
        <f>'C завтраками| Bed and breakfast'!V17*0.9</f>
        <v>18720</v>
      </c>
      <c r="W16" s="205">
        <f>'C завтраками| Bed and breakfast'!W17*0.9</f>
        <v>21870</v>
      </c>
      <c r="X16" s="205">
        <f>'C завтраками| Bed and breakfast'!X17*0.9</f>
        <v>35910</v>
      </c>
      <c r="Y16" s="205">
        <f>'C завтраками| Bed and breakfast'!Y17*0.9</f>
        <v>37710</v>
      </c>
      <c r="Z16" s="205">
        <f>'C завтраками| Bed and breakfast'!Z17*0.9</f>
        <v>46710</v>
      </c>
      <c r="AA16" s="205">
        <f>'C завтраками| Bed and breakfast'!AA17*0.9</f>
        <v>46710</v>
      </c>
      <c r="AB16" s="205">
        <f>'C завтраками| Bed and breakfast'!AB17*0.9</f>
        <v>42660</v>
      </c>
      <c r="AC16" s="205">
        <f>'C завтраками| Bed and breakfast'!AC17*0.9</f>
        <v>35910</v>
      </c>
      <c r="AD16" s="205">
        <f>'C завтраками| Bed and breakfast'!AD17*0.9</f>
        <v>33210</v>
      </c>
      <c r="AE16" s="205">
        <f>'C завтраками| Bed and breakfast'!AE17*0.9</f>
        <v>27630</v>
      </c>
      <c r="AF16" s="205">
        <f>'C завтраками| Bed and breakfast'!AF17*0.9</f>
        <v>28530</v>
      </c>
      <c r="AG16" s="205">
        <f>'C завтраками| Bed and breakfast'!AG17*0.9</f>
        <v>27630</v>
      </c>
      <c r="AH16" s="205">
        <f>'C завтраками| Bed and breakfast'!AH17*0.9</f>
        <v>27630</v>
      </c>
      <c r="AI16" s="205">
        <f>'C завтраками| Bed and breakfast'!AI17*0.9</f>
        <v>29430</v>
      </c>
      <c r="AJ16" s="205">
        <f>'C завтраками| Bed and breakfast'!AJ17*0.9</f>
        <v>29430</v>
      </c>
      <c r="AK16" s="205">
        <f>'C завтраками| Bed and breakfast'!AK17*0.9</f>
        <v>31230</v>
      </c>
      <c r="AL16" s="205">
        <f>'C завтраками| Bed and breakfast'!AL17*0.9</f>
        <v>31230</v>
      </c>
      <c r="AM16" s="205">
        <f>'C завтраками| Bed and breakfast'!AM17*0.9</f>
        <v>32130</v>
      </c>
      <c r="AN16" s="205">
        <f>'C завтраками| Bed and breakfast'!AN17*0.9</f>
        <v>32130</v>
      </c>
      <c r="AO16" s="205">
        <f>'C завтраками| Bed and breakfast'!AO17*0.9</f>
        <v>32130</v>
      </c>
      <c r="AP16" s="205">
        <f>'C завтраками| Bed and breakfast'!AP17*0.9</f>
        <v>36810</v>
      </c>
      <c r="AQ16" s="205">
        <f>'C завтраками| Bed and breakfast'!AQ17*0.9</f>
        <v>36810</v>
      </c>
      <c r="AR16" s="205">
        <f>'C завтраками| Bed and breakfast'!AR17*0.9</f>
        <v>36810</v>
      </c>
      <c r="AS16" s="205">
        <f>'C завтраками| Bed and breakfast'!AS17*0.9</f>
        <v>32130</v>
      </c>
      <c r="AT16" s="205">
        <f>'C завтраками| Bed and breakfast'!AT17*0.9</f>
        <v>31230</v>
      </c>
      <c r="AU16" s="205">
        <f>'C завтраками| Bed and breakfast'!AU17*0.9</f>
        <v>27630</v>
      </c>
      <c r="AV16" s="205">
        <f>'C завтраками| Bed and breakfast'!AV17*0.9</f>
        <v>29430</v>
      </c>
      <c r="AW16" s="205">
        <f>'C завтраками| Bed and breakfast'!AW17*0.9</f>
        <v>28530</v>
      </c>
      <c r="AX16" s="13">
        <f>'C завтраками| Bed and breakfast'!AX17*0.9</f>
        <v>17910</v>
      </c>
      <c r="AY16" s="13">
        <f>'C завтраками| Bed and breakfast'!AY17*0.9</f>
        <v>18810</v>
      </c>
      <c r="AZ16" s="13">
        <f>'C завтраками| Bed and breakfast'!AZ17*0.9</f>
        <v>17910</v>
      </c>
      <c r="BA16" s="13">
        <f>'C завтраками| Bed and breakfast'!BA17*0.9</f>
        <v>18810</v>
      </c>
      <c r="BB16" s="13">
        <f>'C завтраками| Bed and breakfast'!BB17*0.9</f>
        <v>17460</v>
      </c>
      <c r="BC16" s="13">
        <f>'C завтраками| Bed and breakfast'!BC17*0.9</f>
        <v>18360</v>
      </c>
      <c r="BD16" s="13">
        <f>'C завтраками| Bed and breakfast'!BD17*0.9</f>
        <v>17460</v>
      </c>
    </row>
    <row r="17" spans="1:56"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22590</v>
      </c>
      <c r="C18" s="13">
        <f>'C завтраками| Bed and breakfast'!C19*0.9</f>
        <v>23400</v>
      </c>
      <c r="D18" s="13">
        <f>'C завтраками| Bed and breakfast'!D19*0.9</f>
        <v>26550</v>
      </c>
      <c r="E18" s="13">
        <f>'C завтраками| Bed and breakfast'!E19*0.9</f>
        <v>23400</v>
      </c>
      <c r="F18" s="13">
        <f>'C завтраками| Bed and breakfast'!F19*0.9</f>
        <v>25200</v>
      </c>
      <c r="G18" s="13">
        <f>'C завтраками| Bed and breakfast'!G19*0.9</f>
        <v>26550</v>
      </c>
      <c r="H18" s="13">
        <f>'C завтраками| Bed and breakfast'!H19*0.9</f>
        <v>21780</v>
      </c>
      <c r="I18" s="13">
        <f>'C завтраками| Bed and breakfast'!I19*0.9</f>
        <v>20430</v>
      </c>
      <c r="J18" s="13">
        <f>'C завтраками| Bed and breakfast'!J19*0.9</f>
        <v>19710</v>
      </c>
      <c r="K18" s="13">
        <f>'C завтраками| Bed and breakfast'!K19*0.9</f>
        <v>19170</v>
      </c>
      <c r="L18" s="13">
        <f>'C завтраками| Bed and breakfast'!L19*0.9</f>
        <v>18990</v>
      </c>
      <c r="M18" s="13">
        <f>'C завтраками| Bed and breakfast'!M19*0.9</f>
        <v>19170</v>
      </c>
      <c r="N18" s="13">
        <f>'C завтраками| Bed and breakfast'!N19*0.9</f>
        <v>18990</v>
      </c>
      <c r="O18" s="13">
        <f>'C завтраками| Bed and breakfast'!O19*0.9</f>
        <v>18990</v>
      </c>
      <c r="P18" s="13">
        <f>'C завтраками| Bed and breakfast'!P19*0.9</f>
        <v>19170</v>
      </c>
      <c r="Q18" s="13">
        <f>'C завтраками| Bed and breakfast'!Q19*0.9</f>
        <v>19350</v>
      </c>
      <c r="R18" s="13">
        <f>'C завтраками| Bed and breakfast'!R19*0.9</f>
        <v>19170</v>
      </c>
      <c r="S18" s="13">
        <f>'C завтраками| Bed and breakfast'!S19*0.9</f>
        <v>19710</v>
      </c>
      <c r="T18" s="13">
        <f>'C завтраками| Bed and breakfast'!T19*0.9</f>
        <v>22590</v>
      </c>
      <c r="U18" s="13">
        <f>'C завтраками| Bed and breakfast'!U19*0.9</f>
        <v>21780</v>
      </c>
      <c r="V18" s="13">
        <f>'C завтраками| Bed and breakfast'!V19*0.9</f>
        <v>23400</v>
      </c>
      <c r="W18" s="205">
        <f>'C завтраками| Bed and breakfast'!W19*0.9</f>
        <v>26550</v>
      </c>
      <c r="X18" s="205">
        <f>'C завтраками| Bed and breakfast'!X19*0.9</f>
        <v>36900</v>
      </c>
      <c r="Y18" s="205">
        <f>'C завтраками| Bed and breakfast'!Y19*0.9</f>
        <v>38700</v>
      </c>
      <c r="Z18" s="205">
        <f>'C завтраками| Bed and breakfast'!Z19*0.9</f>
        <v>47700</v>
      </c>
      <c r="AA18" s="205">
        <f>'C завтраками| Bed and breakfast'!AA19*0.9</f>
        <v>47700</v>
      </c>
      <c r="AB18" s="205">
        <f>'C завтраками| Bed and breakfast'!AB19*0.9</f>
        <v>43650</v>
      </c>
      <c r="AC18" s="205">
        <f>'C завтраками| Bed and breakfast'!AC19*0.9</f>
        <v>36900</v>
      </c>
      <c r="AD18" s="205">
        <f>'C завтраками| Bed and breakfast'!AD19*0.9</f>
        <v>34200</v>
      </c>
      <c r="AE18" s="205">
        <f>'C завтраками| Bed and breakfast'!AE19*0.9</f>
        <v>28800</v>
      </c>
      <c r="AF18" s="205">
        <f>'C завтраками| Bed and breakfast'!AF19*0.9</f>
        <v>29700</v>
      </c>
      <c r="AG18" s="205">
        <f>'C завтраками| Bed and breakfast'!AG19*0.9</f>
        <v>28800</v>
      </c>
      <c r="AH18" s="205">
        <f>'C завтраками| Bed and breakfast'!AH19*0.9</f>
        <v>28800</v>
      </c>
      <c r="AI18" s="205">
        <f>'C завтраками| Bed and breakfast'!AI19*0.9</f>
        <v>30600</v>
      </c>
      <c r="AJ18" s="205">
        <f>'C завтраками| Bed and breakfast'!AJ19*0.9</f>
        <v>30600</v>
      </c>
      <c r="AK18" s="205">
        <f>'C завтраками| Bed and breakfast'!AK19*0.9</f>
        <v>32400</v>
      </c>
      <c r="AL18" s="205">
        <f>'C завтраками| Bed and breakfast'!AL19*0.9</f>
        <v>32400</v>
      </c>
      <c r="AM18" s="205">
        <f>'C завтраками| Bed and breakfast'!AM19*0.9</f>
        <v>33300</v>
      </c>
      <c r="AN18" s="205">
        <f>'C завтраками| Bed and breakfast'!AN19*0.9</f>
        <v>33300</v>
      </c>
      <c r="AO18" s="205">
        <f>'C завтраками| Bed and breakfast'!AO19*0.9</f>
        <v>33300</v>
      </c>
      <c r="AP18" s="205">
        <f>'C завтраками| Bed and breakfast'!AP19*0.9</f>
        <v>37980</v>
      </c>
      <c r="AQ18" s="205">
        <f>'C завтраками| Bed and breakfast'!AQ19*0.9</f>
        <v>37980</v>
      </c>
      <c r="AR18" s="205">
        <f>'C завтраками| Bed and breakfast'!AR19*0.9</f>
        <v>37980</v>
      </c>
      <c r="AS18" s="205">
        <f>'C завтраками| Bed and breakfast'!AS19*0.9</f>
        <v>33300</v>
      </c>
      <c r="AT18" s="205">
        <f>'C завтраками| Bed and breakfast'!AT19*0.9</f>
        <v>32400</v>
      </c>
      <c r="AU18" s="205">
        <f>'C завтраками| Bed and breakfast'!AU19*0.9</f>
        <v>28800</v>
      </c>
      <c r="AV18" s="205">
        <f>'C завтраками| Bed and breakfast'!AV19*0.9</f>
        <v>30600</v>
      </c>
      <c r="AW18" s="205">
        <f>'C завтраками| Bed and breakfast'!AW19*0.9</f>
        <v>29700</v>
      </c>
      <c r="AX18" s="13">
        <f>'C завтраками| Bed and breakfast'!AX19*0.9</f>
        <v>22230</v>
      </c>
      <c r="AY18" s="13">
        <f>'C завтраками| Bed and breakfast'!AY19*0.9</f>
        <v>23130</v>
      </c>
      <c r="AZ18" s="13">
        <f>'C завтраками| Bed and breakfast'!AZ19*0.9</f>
        <v>22230</v>
      </c>
      <c r="BA18" s="13">
        <f>'C завтраками| Bed and breakfast'!BA19*0.9</f>
        <v>23130</v>
      </c>
      <c r="BB18" s="13">
        <f>'C завтраками| Bed and breakfast'!BB19*0.9</f>
        <v>21780</v>
      </c>
      <c r="BC18" s="13">
        <f>'C завтраками| Bed and breakfast'!BC19*0.9</f>
        <v>22680</v>
      </c>
      <c r="BD18" s="13">
        <f>'C завтраками| Bed and breakfast'!BD19*0.9</f>
        <v>21780</v>
      </c>
    </row>
    <row r="19" spans="1:56" s="16" customFormat="1" ht="12" customHeight="1" x14ac:dyDescent="0.2">
      <c r="A19" s="278">
        <v>2</v>
      </c>
      <c r="B19" s="13">
        <f>'C завтраками| Bed and breakfast'!B20*0.9</f>
        <v>23760</v>
      </c>
      <c r="C19" s="13">
        <f>'C завтраками| Bed and breakfast'!C20*0.9</f>
        <v>24570</v>
      </c>
      <c r="D19" s="13">
        <f>'C завтраками| Bed and breakfast'!D20*0.9</f>
        <v>27720</v>
      </c>
      <c r="E19" s="13">
        <f>'C завтраками| Bed and breakfast'!E20*0.9</f>
        <v>24570</v>
      </c>
      <c r="F19" s="13">
        <f>'C завтраками| Bed and breakfast'!F20*0.9</f>
        <v>26370</v>
      </c>
      <c r="G19" s="13">
        <f>'C завтраками| Bed and breakfast'!G20*0.9</f>
        <v>27720</v>
      </c>
      <c r="H19" s="13">
        <f>'C завтраками| Bed and breakfast'!H20*0.9</f>
        <v>22950</v>
      </c>
      <c r="I19" s="13">
        <f>'C завтраками| Bed and breakfast'!I20*0.9</f>
        <v>21600</v>
      </c>
      <c r="J19" s="13">
        <f>'C завтраками| Bed and breakfast'!J20*0.9</f>
        <v>20880</v>
      </c>
      <c r="K19" s="13">
        <f>'C завтраками| Bed and breakfast'!K20*0.9</f>
        <v>20340</v>
      </c>
      <c r="L19" s="13">
        <f>'C завтраками| Bed and breakfast'!L20*0.9</f>
        <v>20160</v>
      </c>
      <c r="M19" s="13">
        <f>'C завтраками| Bed and breakfast'!M20*0.9</f>
        <v>20340</v>
      </c>
      <c r="N19" s="13">
        <f>'C завтраками| Bed and breakfast'!N20*0.9</f>
        <v>20160</v>
      </c>
      <c r="O19" s="13">
        <f>'C завтраками| Bed and breakfast'!O20*0.9</f>
        <v>20160</v>
      </c>
      <c r="P19" s="13">
        <f>'C завтраками| Bed and breakfast'!P20*0.9</f>
        <v>20340</v>
      </c>
      <c r="Q19" s="13">
        <f>'C завтраками| Bed and breakfast'!Q20*0.9</f>
        <v>20520</v>
      </c>
      <c r="R19" s="13">
        <f>'C завтраками| Bed and breakfast'!R20*0.9</f>
        <v>20340</v>
      </c>
      <c r="S19" s="13">
        <f>'C завтраками| Bed and breakfast'!S20*0.9</f>
        <v>20880</v>
      </c>
      <c r="T19" s="13">
        <f>'C завтраками| Bed and breakfast'!T20*0.9</f>
        <v>23760</v>
      </c>
      <c r="U19" s="13">
        <f>'C завтраками| Bed and breakfast'!U20*0.9</f>
        <v>22950</v>
      </c>
      <c r="V19" s="13">
        <f>'C завтраками| Bed and breakfast'!V20*0.9</f>
        <v>24570</v>
      </c>
      <c r="W19" s="205">
        <f>'C завтраками| Bed and breakfast'!W20*0.9</f>
        <v>27720</v>
      </c>
      <c r="X19" s="205">
        <f>'C завтраками| Bed and breakfast'!X20*0.9</f>
        <v>38610</v>
      </c>
      <c r="Y19" s="205">
        <f>'C завтраками| Bed and breakfast'!Y20*0.9</f>
        <v>40410</v>
      </c>
      <c r="Z19" s="205">
        <f>'C завтраками| Bed and breakfast'!Z20*0.9</f>
        <v>49410</v>
      </c>
      <c r="AA19" s="205">
        <f>'C завтраками| Bed and breakfast'!AA20*0.9</f>
        <v>49410</v>
      </c>
      <c r="AB19" s="205">
        <f>'C завтраками| Bed and breakfast'!AB20*0.9</f>
        <v>45360</v>
      </c>
      <c r="AC19" s="205">
        <f>'C завтраками| Bed and breakfast'!AC20*0.9</f>
        <v>38610</v>
      </c>
      <c r="AD19" s="205">
        <f>'C завтраками| Bed and breakfast'!AD20*0.9</f>
        <v>35910</v>
      </c>
      <c r="AE19" s="205">
        <f>'C завтраками| Bed and breakfast'!AE20*0.9</f>
        <v>30330</v>
      </c>
      <c r="AF19" s="205">
        <f>'C завтраками| Bed and breakfast'!AF20*0.9</f>
        <v>31230</v>
      </c>
      <c r="AG19" s="205">
        <f>'C завтраками| Bed and breakfast'!AG20*0.9</f>
        <v>30330</v>
      </c>
      <c r="AH19" s="205">
        <f>'C завтраками| Bed and breakfast'!AH20*0.9</f>
        <v>30330</v>
      </c>
      <c r="AI19" s="205">
        <f>'C завтраками| Bed and breakfast'!AI20*0.9</f>
        <v>32130</v>
      </c>
      <c r="AJ19" s="205">
        <f>'C завтраками| Bed and breakfast'!AJ20*0.9</f>
        <v>32130</v>
      </c>
      <c r="AK19" s="205">
        <f>'C завтраками| Bed and breakfast'!AK20*0.9</f>
        <v>33930</v>
      </c>
      <c r="AL19" s="205">
        <f>'C завтраками| Bed and breakfast'!AL20*0.9</f>
        <v>33930</v>
      </c>
      <c r="AM19" s="205">
        <f>'C завтраками| Bed and breakfast'!AM20*0.9</f>
        <v>34830</v>
      </c>
      <c r="AN19" s="205">
        <f>'C завтраками| Bed and breakfast'!AN20*0.9</f>
        <v>34830</v>
      </c>
      <c r="AO19" s="205">
        <f>'C завтраками| Bed and breakfast'!AO20*0.9</f>
        <v>34830</v>
      </c>
      <c r="AP19" s="205">
        <f>'C завтраками| Bed and breakfast'!AP20*0.9</f>
        <v>39510</v>
      </c>
      <c r="AQ19" s="205">
        <f>'C завтраками| Bed and breakfast'!AQ20*0.9</f>
        <v>39510</v>
      </c>
      <c r="AR19" s="205">
        <f>'C завтраками| Bed and breakfast'!AR20*0.9</f>
        <v>39510</v>
      </c>
      <c r="AS19" s="205">
        <f>'C завтраками| Bed and breakfast'!AS20*0.9</f>
        <v>34830</v>
      </c>
      <c r="AT19" s="205">
        <f>'C завтраками| Bed and breakfast'!AT20*0.9</f>
        <v>33930</v>
      </c>
      <c r="AU19" s="205">
        <f>'C завтраками| Bed and breakfast'!AU20*0.9</f>
        <v>30330</v>
      </c>
      <c r="AV19" s="205">
        <f>'C завтраками| Bed and breakfast'!AV20*0.9</f>
        <v>32130</v>
      </c>
      <c r="AW19" s="205">
        <f>'C завтраками| Bed and breakfast'!AW20*0.9</f>
        <v>31230</v>
      </c>
      <c r="AX19" s="13">
        <f>'C завтраками| Bed and breakfast'!AX20*0.9</f>
        <v>23760</v>
      </c>
      <c r="AY19" s="13">
        <f>'C завтраками| Bed and breakfast'!AY20*0.9</f>
        <v>24660</v>
      </c>
      <c r="AZ19" s="13">
        <f>'C завтраками| Bed and breakfast'!AZ20*0.9</f>
        <v>23760</v>
      </c>
      <c r="BA19" s="13">
        <f>'C завтраками| Bed and breakfast'!BA20*0.9</f>
        <v>24660</v>
      </c>
      <c r="BB19" s="13">
        <f>'C завтраками| Bed and breakfast'!BB20*0.9</f>
        <v>23310</v>
      </c>
      <c r="BC19" s="13">
        <f>'C завтраками| Bed and breakfast'!BC20*0.9</f>
        <v>24210</v>
      </c>
      <c r="BD19" s="13">
        <f>'C завтраками| Bed and breakfast'!BD20*0.9</f>
        <v>23310</v>
      </c>
    </row>
    <row r="20" spans="1:56" s="16" customFormat="1" ht="12" customHeight="1" x14ac:dyDescent="0.2">
      <c r="A20" s="278">
        <v>3</v>
      </c>
      <c r="B20" s="13">
        <f>'C завтраками| Bed and breakfast'!B21*0.9</f>
        <v>24930</v>
      </c>
      <c r="C20" s="13">
        <f>'C завтраками| Bed and breakfast'!C21*0.9</f>
        <v>25740</v>
      </c>
      <c r="D20" s="13">
        <f>'C завтраками| Bed and breakfast'!D21*0.9</f>
        <v>28890</v>
      </c>
      <c r="E20" s="13">
        <f>'C завтраками| Bed and breakfast'!E21*0.9</f>
        <v>25740</v>
      </c>
      <c r="F20" s="13">
        <f>'C завтраками| Bed and breakfast'!F21*0.9</f>
        <v>27540</v>
      </c>
      <c r="G20" s="13">
        <f>'C завтраками| Bed and breakfast'!G21*0.9</f>
        <v>28890</v>
      </c>
      <c r="H20" s="13">
        <f>'C завтраками| Bed and breakfast'!H21*0.9</f>
        <v>24120</v>
      </c>
      <c r="I20" s="13">
        <f>'C завтраками| Bed and breakfast'!I21*0.9</f>
        <v>22770</v>
      </c>
      <c r="J20" s="13">
        <f>'C завтраками| Bed and breakfast'!J21*0.9</f>
        <v>22050</v>
      </c>
      <c r="K20" s="13">
        <f>'C завтраками| Bed and breakfast'!K21*0.9</f>
        <v>21510</v>
      </c>
      <c r="L20" s="13">
        <f>'C завтраками| Bed and breakfast'!L21*0.9</f>
        <v>21330</v>
      </c>
      <c r="M20" s="13">
        <f>'C завтраками| Bed and breakfast'!M21*0.9</f>
        <v>21510</v>
      </c>
      <c r="N20" s="13">
        <f>'C завтраками| Bed and breakfast'!N21*0.9</f>
        <v>21330</v>
      </c>
      <c r="O20" s="13">
        <f>'C завтраками| Bed and breakfast'!O21*0.9</f>
        <v>21330</v>
      </c>
      <c r="P20" s="13">
        <f>'C завтраками| Bed and breakfast'!P21*0.9</f>
        <v>21510</v>
      </c>
      <c r="Q20" s="13">
        <f>'C завтраками| Bed and breakfast'!Q21*0.9</f>
        <v>21690</v>
      </c>
      <c r="R20" s="13">
        <f>'C завтраками| Bed and breakfast'!R21*0.9</f>
        <v>21510</v>
      </c>
      <c r="S20" s="13">
        <f>'C завтраками| Bed and breakfast'!S21*0.9</f>
        <v>22050</v>
      </c>
      <c r="T20" s="13">
        <f>'C завтраками| Bed and breakfast'!T21*0.9</f>
        <v>24930</v>
      </c>
      <c r="U20" s="13">
        <f>'C завтраками| Bed and breakfast'!U21*0.9</f>
        <v>24120</v>
      </c>
      <c r="V20" s="13">
        <f>'C завтраками| Bed and breakfast'!V21*0.9</f>
        <v>25740</v>
      </c>
      <c r="W20" s="205">
        <f>'C завтраками| Bed and breakfast'!W21*0.9</f>
        <v>28890</v>
      </c>
      <c r="X20" s="205">
        <f>'C завтраками| Bed and breakfast'!X21*0.9</f>
        <v>40320</v>
      </c>
      <c r="Y20" s="205">
        <f>'C завтраками| Bed and breakfast'!Y21*0.9</f>
        <v>42120</v>
      </c>
      <c r="Z20" s="205">
        <f>'C завтраками| Bed and breakfast'!Z21*0.9</f>
        <v>51120</v>
      </c>
      <c r="AA20" s="205">
        <f>'C завтраками| Bed and breakfast'!AA21*0.9</f>
        <v>51120</v>
      </c>
      <c r="AB20" s="205">
        <f>'C завтраками| Bed and breakfast'!AB21*0.9</f>
        <v>47070</v>
      </c>
      <c r="AC20" s="205">
        <f>'C завтраками| Bed and breakfast'!AC21*0.9</f>
        <v>40320</v>
      </c>
      <c r="AD20" s="205">
        <f>'C завтраками| Bed and breakfast'!AD21*0.9</f>
        <v>37620</v>
      </c>
      <c r="AE20" s="205">
        <f>'C завтраками| Bed and breakfast'!AE21*0.9</f>
        <v>31860</v>
      </c>
      <c r="AF20" s="205">
        <f>'C завтраками| Bed and breakfast'!AF21*0.9</f>
        <v>32760</v>
      </c>
      <c r="AG20" s="205">
        <f>'C завтраками| Bed and breakfast'!AG21*0.9</f>
        <v>31860</v>
      </c>
      <c r="AH20" s="205">
        <f>'C завтраками| Bed and breakfast'!AH21*0.9</f>
        <v>31860</v>
      </c>
      <c r="AI20" s="205">
        <f>'C завтраками| Bed and breakfast'!AI21*0.9</f>
        <v>33660</v>
      </c>
      <c r="AJ20" s="205">
        <f>'C завтраками| Bed and breakfast'!AJ21*0.9</f>
        <v>33660</v>
      </c>
      <c r="AK20" s="205">
        <f>'C завтраками| Bed and breakfast'!AK21*0.9</f>
        <v>35460</v>
      </c>
      <c r="AL20" s="205">
        <f>'C завтраками| Bed and breakfast'!AL21*0.9</f>
        <v>35460</v>
      </c>
      <c r="AM20" s="205">
        <f>'C завтраками| Bed and breakfast'!AM21*0.9</f>
        <v>36360</v>
      </c>
      <c r="AN20" s="205">
        <f>'C завтраками| Bed and breakfast'!AN21*0.9</f>
        <v>36360</v>
      </c>
      <c r="AO20" s="205">
        <f>'C завтраками| Bed and breakfast'!AO21*0.9</f>
        <v>36360</v>
      </c>
      <c r="AP20" s="205">
        <f>'C завтраками| Bed and breakfast'!AP21*0.9</f>
        <v>41040</v>
      </c>
      <c r="AQ20" s="205">
        <f>'C завтраками| Bed and breakfast'!AQ21*0.9</f>
        <v>41040</v>
      </c>
      <c r="AR20" s="205">
        <f>'C завтраками| Bed and breakfast'!AR21*0.9</f>
        <v>41040</v>
      </c>
      <c r="AS20" s="205">
        <f>'C завтраками| Bed and breakfast'!AS21*0.9</f>
        <v>36360</v>
      </c>
      <c r="AT20" s="205">
        <f>'C завтраками| Bed and breakfast'!AT21*0.9</f>
        <v>35460</v>
      </c>
      <c r="AU20" s="205">
        <f>'C завтраками| Bed and breakfast'!AU21*0.9</f>
        <v>31860</v>
      </c>
      <c r="AV20" s="205">
        <f>'C завтраками| Bed and breakfast'!AV21*0.9</f>
        <v>33660</v>
      </c>
      <c r="AW20" s="205">
        <f>'C завтраками| Bed and breakfast'!AW21*0.9</f>
        <v>32760</v>
      </c>
      <c r="AX20" s="13">
        <f>'C завтраками| Bed and breakfast'!AX21*0.9</f>
        <v>25290</v>
      </c>
      <c r="AY20" s="13">
        <f>'C завтраками| Bed and breakfast'!AY21*0.9</f>
        <v>26190</v>
      </c>
      <c r="AZ20" s="13">
        <f>'C завтраками| Bed and breakfast'!AZ21*0.9</f>
        <v>25290</v>
      </c>
      <c r="BA20" s="13">
        <f>'C завтраками| Bed and breakfast'!BA21*0.9</f>
        <v>26190</v>
      </c>
      <c r="BB20" s="13">
        <f>'C завтраками| Bed and breakfast'!BB21*0.9</f>
        <v>24840</v>
      </c>
      <c r="BC20" s="13">
        <f>'C завтраками| Bed and breakfast'!BC21*0.9</f>
        <v>25740</v>
      </c>
      <c r="BD20" s="13">
        <f>'C завтраками| Bed and breakfast'!BD21*0.9</f>
        <v>24840</v>
      </c>
    </row>
    <row r="21" spans="1:56" s="16" customFormat="1" ht="12" customHeight="1" x14ac:dyDescent="0.2">
      <c r="A21" s="278">
        <v>4</v>
      </c>
      <c r="B21" s="13">
        <f>'C завтраками| Bed and breakfast'!B22*0.9</f>
        <v>26100</v>
      </c>
      <c r="C21" s="13">
        <f>'C завтраками| Bed and breakfast'!C22*0.9</f>
        <v>26910</v>
      </c>
      <c r="D21" s="13">
        <f>'C завтраками| Bed and breakfast'!D22*0.9</f>
        <v>30060</v>
      </c>
      <c r="E21" s="13">
        <f>'C завтраками| Bed and breakfast'!E22*0.9</f>
        <v>26910</v>
      </c>
      <c r="F21" s="13">
        <f>'C завтраками| Bed and breakfast'!F22*0.9</f>
        <v>28710</v>
      </c>
      <c r="G21" s="13">
        <f>'C завтраками| Bed and breakfast'!G22*0.9</f>
        <v>30060</v>
      </c>
      <c r="H21" s="13">
        <f>'C завтраками| Bed and breakfast'!H22*0.9</f>
        <v>25290</v>
      </c>
      <c r="I21" s="13">
        <f>'C завтраками| Bed and breakfast'!I22*0.9</f>
        <v>23940</v>
      </c>
      <c r="J21" s="13">
        <f>'C завтраками| Bed and breakfast'!J22*0.9</f>
        <v>23220</v>
      </c>
      <c r="K21" s="13">
        <f>'C завтраками| Bed and breakfast'!K22*0.9</f>
        <v>22680</v>
      </c>
      <c r="L21" s="13">
        <f>'C завтраками| Bed and breakfast'!L22*0.9</f>
        <v>22500</v>
      </c>
      <c r="M21" s="13">
        <f>'C завтраками| Bed and breakfast'!M22*0.9</f>
        <v>22680</v>
      </c>
      <c r="N21" s="13">
        <f>'C завтраками| Bed and breakfast'!N22*0.9</f>
        <v>22500</v>
      </c>
      <c r="O21" s="13">
        <f>'C завтраками| Bed and breakfast'!O22*0.9</f>
        <v>22500</v>
      </c>
      <c r="P21" s="13">
        <f>'C завтраками| Bed and breakfast'!P22*0.9</f>
        <v>22680</v>
      </c>
      <c r="Q21" s="13">
        <f>'C завтраками| Bed and breakfast'!Q22*0.9</f>
        <v>22860</v>
      </c>
      <c r="R21" s="13">
        <f>'C завтраками| Bed and breakfast'!R22*0.9</f>
        <v>22680</v>
      </c>
      <c r="S21" s="13">
        <f>'C завтраками| Bed and breakfast'!S22*0.9</f>
        <v>23220</v>
      </c>
      <c r="T21" s="13">
        <f>'C завтраками| Bed and breakfast'!T22*0.9</f>
        <v>26100</v>
      </c>
      <c r="U21" s="13">
        <f>'C завтраками| Bed and breakfast'!U22*0.9</f>
        <v>25290</v>
      </c>
      <c r="V21" s="13">
        <f>'C завтраками| Bed and breakfast'!V22*0.9</f>
        <v>26910</v>
      </c>
      <c r="W21" s="205">
        <f>'C завтраками| Bed and breakfast'!W22*0.9</f>
        <v>30060</v>
      </c>
      <c r="X21" s="205">
        <f>'C завтраками| Bed and breakfast'!X22*0.9</f>
        <v>42030</v>
      </c>
      <c r="Y21" s="205">
        <f>'C завтраками| Bed and breakfast'!Y22*0.9</f>
        <v>43830</v>
      </c>
      <c r="Z21" s="205">
        <f>'C завтраками| Bed and breakfast'!Z22*0.9</f>
        <v>52830</v>
      </c>
      <c r="AA21" s="205">
        <f>'C завтраками| Bed and breakfast'!AA22*0.9</f>
        <v>52830</v>
      </c>
      <c r="AB21" s="205">
        <f>'C завтраками| Bed and breakfast'!AB22*0.9</f>
        <v>48780</v>
      </c>
      <c r="AC21" s="205">
        <f>'C завтраками| Bed and breakfast'!AC22*0.9</f>
        <v>42030</v>
      </c>
      <c r="AD21" s="205">
        <f>'C завтраками| Bed and breakfast'!AD22*0.9</f>
        <v>39330</v>
      </c>
      <c r="AE21" s="205">
        <f>'C завтраками| Bed and breakfast'!AE22*0.9</f>
        <v>33390</v>
      </c>
      <c r="AF21" s="205">
        <f>'C завтраками| Bed and breakfast'!AF22*0.9</f>
        <v>34290</v>
      </c>
      <c r="AG21" s="205">
        <f>'C завтраками| Bed and breakfast'!AG22*0.9</f>
        <v>33390</v>
      </c>
      <c r="AH21" s="205">
        <f>'C завтраками| Bed and breakfast'!AH22*0.9</f>
        <v>33390</v>
      </c>
      <c r="AI21" s="205">
        <f>'C завтраками| Bed and breakfast'!AI22*0.9</f>
        <v>35190</v>
      </c>
      <c r="AJ21" s="205">
        <f>'C завтраками| Bed and breakfast'!AJ22*0.9</f>
        <v>35190</v>
      </c>
      <c r="AK21" s="205">
        <f>'C завтраками| Bed and breakfast'!AK22*0.9</f>
        <v>36990</v>
      </c>
      <c r="AL21" s="205">
        <f>'C завтраками| Bed and breakfast'!AL22*0.9</f>
        <v>36990</v>
      </c>
      <c r="AM21" s="205">
        <f>'C завтраками| Bed and breakfast'!AM22*0.9</f>
        <v>37890</v>
      </c>
      <c r="AN21" s="205">
        <f>'C завтраками| Bed and breakfast'!AN22*0.9</f>
        <v>37890</v>
      </c>
      <c r="AO21" s="205">
        <f>'C завтраками| Bed and breakfast'!AO22*0.9</f>
        <v>37890</v>
      </c>
      <c r="AP21" s="205">
        <f>'C завтраками| Bed and breakfast'!AP22*0.9</f>
        <v>42570</v>
      </c>
      <c r="AQ21" s="205">
        <f>'C завтраками| Bed and breakfast'!AQ22*0.9</f>
        <v>42570</v>
      </c>
      <c r="AR21" s="205">
        <f>'C завтраками| Bed and breakfast'!AR22*0.9</f>
        <v>42570</v>
      </c>
      <c r="AS21" s="205">
        <f>'C завтраками| Bed and breakfast'!AS22*0.9</f>
        <v>37890</v>
      </c>
      <c r="AT21" s="205">
        <f>'C завтраками| Bed and breakfast'!AT22*0.9</f>
        <v>36990</v>
      </c>
      <c r="AU21" s="205">
        <f>'C завтраками| Bed and breakfast'!AU22*0.9</f>
        <v>33390</v>
      </c>
      <c r="AV21" s="205">
        <f>'C завтраками| Bed and breakfast'!AV22*0.9</f>
        <v>35190</v>
      </c>
      <c r="AW21" s="205">
        <f>'C завтраками| Bed and breakfast'!AW22*0.9</f>
        <v>34290</v>
      </c>
      <c r="AX21" s="13">
        <f>'C завтраками| Bed and breakfast'!AX22*0.9</f>
        <v>26820</v>
      </c>
      <c r="AY21" s="13">
        <f>'C завтраками| Bed and breakfast'!AY22*0.9</f>
        <v>27720</v>
      </c>
      <c r="AZ21" s="13">
        <f>'C завтраками| Bed and breakfast'!AZ22*0.9</f>
        <v>26820</v>
      </c>
      <c r="BA21" s="13">
        <f>'C завтраками| Bed and breakfast'!BA22*0.9</f>
        <v>27720</v>
      </c>
      <c r="BB21" s="13">
        <f>'C завтраками| Bed and breakfast'!BB22*0.9</f>
        <v>26370</v>
      </c>
      <c r="BC21" s="13">
        <f>'C завтраками| Bed and breakfast'!BC22*0.9</f>
        <v>27270</v>
      </c>
      <c r="BD21" s="13">
        <f>'C завтраками| Bed and breakfast'!BD22*0.9</f>
        <v>26370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95">
        <f t="shared" ref="B24" si="0">B3</f>
        <v>45588</v>
      </c>
      <c r="C24" s="195">
        <f t="shared" ref="C24:BD24" si="1">C3</f>
        <v>45589</v>
      </c>
      <c r="D24" s="195">
        <f t="shared" si="1"/>
        <v>45591</v>
      </c>
      <c r="E24" s="195">
        <f t="shared" si="1"/>
        <v>45592</v>
      </c>
      <c r="F24" s="195">
        <f t="shared" si="1"/>
        <v>45595</v>
      </c>
      <c r="G24" s="195">
        <f t="shared" si="1"/>
        <v>45596</v>
      </c>
      <c r="H24" s="195">
        <f t="shared" si="1"/>
        <v>45597</v>
      </c>
      <c r="I24" s="113">
        <f t="shared" si="1"/>
        <v>45599</v>
      </c>
      <c r="J24" s="113">
        <f t="shared" si="1"/>
        <v>45600</v>
      </c>
      <c r="K24" s="195">
        <f t="shared" si="1"/>
        <v>45601</v>
      </c>
      <c r="L24" s="113">
        <f t="shared" si="1"/>
        <v>45604</v>
      </c>
      <c r="M24" s="195">
        <f t="shared" si="1"/>
        <v>45616</v>
      </c>
      <c r="N24" s="113">
        <f t="shared" si="1"/>
        <v>45618</v>
      </c>
      <c r="O24" s="113">
        <f t="shared" si="1"/>
        <v>45627</v>
      </c>
      <c r="P24" s="113">
        <f t="shared" si="1"/>
        <v>45632</v>
      </c>
      <c r="Q24" s="195">
        <f t="shared" si="1"/>
        <v>45636</v>
      </c>
      <c r="R24" s="113">
        <f t="shared" si="1"/>
        <v>45639</v>
      </c>
      <c r="S24" s="113">
        <f t="shared" si="1"/>
        <v>45641</v>
      </c>
      <c r="T24" s="113">
        <f t="shared" si="1"/>
        <v>45646</v>
      </c>
      <c r="U24" s="113">
        <f t="shared" si="1"/>
        <v>45648</v>
      </c>
      <c r="V24" s="113">
        <f t="shared" si="1"/>
        <v>45652</v>
      </c>
      <c r="W24" s="195">
        <f t="shared" si="1"/>
        <v>45653</v>
      </c>
      <c r="X24" s="195">
        <f t="shared" si="1"/>
        <v>45655</v>
      </c>
      <c r="Y24" s="195">
        <f t="shared" si="1"/>
        <v>45656</v>
      </c>
      <c r="Z24" s="195">
        <f t="shared" si="1"/>
        <v>45657</v>
      </c>
      <c r="AA24" s="195">
        <f t="shared" si="1"/>
        <v>45658</v>
      </c>
      <c r="AB24" s="195">
        <f t="shared" si="1"/>
        <v>45662</v>
      </c>
      <c r="AC24" s="195">
        <f t="shared" si="1"/>
        <v>45664</v>
      </c>
      <c r="AD24" s="195">
        <f t="shared" si="1"/>
        <v>45665</v>
      </c>
      <c r="AE24" s="195">
        <f t="shared" si="1"/>
        <v>45666</v>
      </c>
      <c r="AF24" s="195">
        <f t="shared" si="1"/>
        <v>45667</v>
      </c>
      <c r="AG24" s="195">
        <f t="shared" si="1"/>
        <v>45669</v>
      </c>
      <c r="AH24" s="195">
        <f t="shared" si="1"/>
        <v>45670</v>
      </c>
      <c r="AI24" s="195">
        <f t="shared" si="1"/>
        <v>45674</v>
      </c>
      <c r="AJ24" s="195">
        <f t="shared" si="1"/>
        <v>45676</v>
      </c>
      <c r="AK24" s="195">
        <f t="shared" si="1"/>
        <v>45681</v>
      </c>
      <c r="AL24" s="195">
        <f t="shared" si="1"/>
        <v>45683</v>
      </c>
      <c r="AM24" s="195">
        <f t="shared" si="1"/>
        <v>45688</v>
      </c>
      <c r="AN24" s="195">
        <f t="shared" si="1"/>
        <v>45695</v>
      </c>
      <c r="AO24" s="195">
        <f t="shared" si="1"/>
        <v>45697</v>
      </c>
      <c r="AP24" s="195">
        <f t="shared" si="1"/>
        <v>45702</v>
      </c>
      <c r="AQ24" s="195">
        <f t="shared" si="1"/>
        <v>45704</v>
      </c>
      <c r="AR24" s="195">
        <f t="shared" si="1"/>
        <v>45709</v>
      </c>
      <c r="AS24" s="195">
        <f t="shared" si="1"/>
        <v>45712</v>
      </c>
      <c r="AT24" s="195">
        <f t="shared" si="1"/>
        <v>45717</v>
      </c>
      <c r="AU24" s="195">
        <f t="shared" si="1"/>
        <v>45718</v>
      </c>
      <c r="AV24" s="195">
        <f t="shared" si="1"/>
        <v>45723</v>
      </c>
      <c r="AW24" s="195">
        <f t="shared" si="1"/>
        <v>45726</v>
      </c>
      <c r="AX24" s="113">
        <f t="shared" si="1"/>
        <v>45727</v>
      </c>
      <c r="AY24" s="113">
        <f t="shared" si="1"/>
        <v>45730</v>
      </c>
      <c r="AZ24" s="113">
        <f t="shared" si="1"/>
        <v>45732</v>
      </c>
      <c r="BA24" s="113">
        <f t="shared" si="1"/>
        <v>45737</v>
      </c>
      <c r="BB24" s="113">
        <f t="shared" si="1"/>
        <v>45739</v>
      </c>
      <c r="BC24" s="113">
        <f t="shared" si="1"/>
        <v>45744</v>
      </c>
      <c r="BD24" s="113">
        <f t="shared" si="1"/>
        <v>45746</v>
      </c>
    </row>
    <row r="25" spans="1:56" s="16" customFormat="1" ht="12" customHeight="1" x14ac:dyDescent="0.2">
      <c r="A25" s="178" t="s">
        <v>200</v>
      </c>
      <c r="B25" s="195">
        <f t="shared" ref="B25" si="2">B4</f>
        <v>45588</v>
      </c>
      <c r="C25" s="195">
        <f t="shared" ref="C25:BD25" si="3">C4</f>
        <v>45590</v>
      </c>
      <c r="D25" s="195">
        <f t="shared" si="3"/>
        <v>45591</v>
      </c>
      <c r="E25" s="195">
        <f t="shared" si="3"/>
        <v>45594</v>
      </c>
      <c r="F25" s="195">
        <f t="shared" si="3"/>
        <v>45595</v>
      </c>
      <c r="G25" s="195">
        <f t="shared" si="3"/>
        <v>45596</v>
      </c>
      <c r="H25" s="195">
        <f t="shared" si="3"/>
        <v>45598</v>
      </c>
      <c r="I25" s="113">
        <f t="shared" si="3"/>
        <v>45599</v>
      </c>
      <c r="J25" s="113">
        <f t="shared" si="3"/>
        <v>45600</v>
      </c>
      <c r="K25" s="195">
        <f t="shared" si="3"/>
        <v>45603</v>
      </c>
      <c r="L25" s="113">
        <f t="shared" si="3"/>
        <v>45615</v>
      </c>
      <c r="M25" s="195">
        <f t="shared" si="3"/>
        <v>45617</v>
      </c>
      <c r="N25" s="113">
        <f t="shared" si="3"/>
        <v>45626</v>
      </c>
      <c r="O25" s="113">
        <f t="shared" si="3"/>
        <v>45631</v>
      </c>
      <c r="P25" s="113">
        <f t="shared" si="3"/>
        <v>45635</v>
      </c>
      <c r="Q25" s="195">
        <f t="shared" si="3"/>
        <v>45638</v>
      </c>
      <c r="R25" s="113">
        <f t="shared" si="3"/>
        <v>45640</v>
      </c>
      <c r="S25" s="113">
        <f t="shared" si="3"/>
        <v>45645</v>
      </c>
      <c r="T25" s="113">
        <f t="shared" si="3"/>
        <v>45647</v>
      </c>
      <c r="U25" s="113">
        <f t="shared" si="3"/>
        <v>45651</v>
      </c>
      <c r="V25" s="113">
        <f t="shared" si="3"/>
        <v>45652</v>
      </c>
      <c r="W25" s="195">
        <f t="shared" si="3"/>
        <v>45654</v>
      </c>
      <c r="X25" s="195">
        <f t="shared" si="3"/>
        <v>45655</v>
      </c>
      <c r="Y25" s="195">
        <f t="shared" si="3"/>
        <v>45656</v>
      </c>
      <c r="Z25" s="195">
        <f t="shared" si="3"/>
        <v>45657</v>
      </c>
      <c r="AA25" s="195">
        <f t="shared" si="3"/>
        <v>45661</v>
      </c>
      <c r="AB25" s="195">
        <f t="shared" si="3"/>
        <v>45663</v>
      </c>
      <c r="AC25" s="195">
        <f t="shared" si="3"/>
        <v>45664</v>
      </c>
      <c r="AD25" s="195">
        <f t="shared" si="3"/>
        <v>45665</v>
      </c>
      <c r="AE25" s="195">
        <f t="shared" si="3"/>
        <v>45666</v>
      </c>
      <c r="AF25" s="195">
        <f t="shared" si="3"/>
        <v>45668</v>
      </c>
      <c r="AG25" s="195">
        <f t="shared" si="3"/>
        <v>45669</v>
      </c>
      <c r="AH25" s="195">
        <f t="shared" si="3"/>
        <v>45673</v>
      </c>
      <c r="AI25" s="195">
        <f t="shared" si="3"/>
        <v>45675</v>
      </c>
      <c r="AJ25" s="195">
        <f t="shared" si="3"/>
        <v>45680</v>
      </c>
      <c r="AK25" s="195">
        <f t="shared" si="3"/>
        <v>45682</v>
      </c>
      <c r="AL25" s="195">
        <f t="shared" si="3"/>
        <v>45687</v>
      </c>
      <c r="AM25" s="195">
        <f t="shared" si="3"/>
        <v>45694</v>
      </c>
      <c r="AN25" s="195">
        <f t="shared" si="3"/>
        <v>45696</v>
      </c>
      <c r="AO25" s="195">
        <f t="shared" si="3"/>
        <v>45701</v>
      </c>
      <c r="AP25" s="195">
        <f t="shared" si="3"/>
        <v>45703</v>
      </c>
      <c r="AQ25" s="195">
        <f t="shared" si="3"/>
        <v>45708</v>
      </c>
      <c r="AR25" s="195">
        <f t="shared" si="3"/>
        <v>45711</v>
      </c>
      <c r="AS25" s="195">
        <f t="shared" si="3"/>
        <v>45716</v>
      </c>
      <c r="AT25" s="195">
        <f t="shared" si="3"/>
        <v>45717</v>
      </c>
      <c r="AU25" s="195">
        <f t="shared" si="3"/>
        <v>45722</v>
      </c>
      <c r="AV25" s="195">
        <f t="shared" si="3"/>
        <v>45725</v>
      </c>
      <c r="AW25" s="195">
        <f t="shared" si="3"/>
        <v>45726</v>
      </c>
      <c r="AX25" s="113">
        <f t="shared" si="3"/>
        <v>45729</v>
      </c>
      <c r="AY25" s="113">
        <f t="shared" si="3"/>
        <v>45731</v>
      </c>
      <c r="AZ25" s="113">
        <f t="shared" si="3"/>
        <v>45736</v>
      </c>
      <c r="BA25" s="113">
        <f t="shared" si="3"/>
        <v>45738</v>
      </c>
      <c r="BB25" s="113">
        <f t="shared" si="3"/>
        <v>45743</v>
      </c>
      <c r="BC25" s="113">
        <f t="shared" si="3"/>
        <v>45745</v>
      </c>
      <c r="BD25" s="113">
        <f t="shared" si="3"/>
        <v>45747</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 si="4">ROUNDUP(B6*0.87,)</f>
        <v>7909</v>
      </c>
      <c r="C27" s="13">
        <f t="shared" ref="C27:BD27" si="5">ROUNDUP(C6*0.87,)</f>
        <v>8613</v>
      </c>
      <c r="D27" s="13">
        <f t="shared" si="5"/>
        <v>11354</v>
      </c>
      <c r="E27" s="13">
        <f t="shared" si="5"/>
        <v>8613</v>
      </c>
      <c r="F27" s="13">
        <f t="shared" si="5"/>
        <v>10179</v>
      </c>
      <c r="G27" s="13">
        <f t="shared" si="5"/>
        <v>11354</v>
      </c>
      <c r="H27" s="13">
        <f t="shared" si="5"/>
        <v>7204</v>
      </c>
      <c r="I27" s="13">
        <f t="shared" si="5"/>
        <v>6030</v>
      </c>
      <c r="J27" s="13">
        <f t="shared" si="5"/>
        <v>5403</v>
      </c>
      <c r="K27" s="13">
        <f t="shared" si="5"/>
        <v>4933</v>
      </c>
      <c r="L27" s="13">
        <f t="shared" si="5"/>
        <v>4777</v>
      </c>
      <c r="M27" s="13">
        <f t="shared" si="5"/>
        <v>4933</v>
      </c>
      <c r="N27" s="13">
        <f t="shared" si="5"/>
        <v>4777</v>
      </c>
      <c r="O27" s="13">
        <f t="shared" si="5"/>
        <v>4777</v>
      </c>
      <c r="P27" s="13">
        <f t="shared" si="5"/>
        <v>4933</v>
      </c>
      <c r="Q27" s="13">
        <f t="shared" si="5"/>
        <v>5090</v>
      </c>
      <c r="R27" s="13">
        <f t="shared" si="5"/>
        <v>4933</v>
      </c>
      <c r="S27" s="13">
        <f t="shared" si="5"/>
        <v>5403</v>
      </c>
      <c r="T27" s="13">
        <f t="shared" si="5"/>
        <v>7909</v>
      </c>
      <c r="U27" s="13">
        <f t="shared" si="5"/>
        <v>7204</v>
      </c>
      <c r="V27" s="13">
        <f t="shared" si="5"/>
        <v>8613</v>
      </c>
      <c r="W27" s="205">
        <f t="shared" si="5"/>
        <v>11354</v>
      </c>
      <c r="X27" s="13">
        <f t="shared" si="5"/>
        <v>18009</v>
      </c>
      <c r="Y27" s="13">
        <f t="shared" si="5"/>
        <v>19575</v>
      </c>
      <c r="Z27" s="13">
        <f t="shared" si="5"/>
        <v>27405</v>
      </c>
      <c r="AA27" s="13">
        <f t="shared" si="5"/>
        <v>27405</v>
      </c>
      <c r="AB27" s="13">
        <f t="shared" si="5"/>
        <v>23882</v>
      </c>
      <c r="AC27" s="13">
        <f t="shared" si="5"/>
        <v>18009</v>
      </c>
      <c r="AD27" s="13">
        <f t="shared" si="5"/>
        <v>15660</v>
      </c>
      <c r="AE27" s="13">
        <f t="shared" si="5"/>
        <v>10962</v>
      </c>
      <c r="AF27" s="13">
        <f t="shared" si="5"/>
        <v>11745</v>
      </c>
      <c r="AG27" s="13">
        <f t="shared" si="5"/>
        <v>10962</v>
      </c>
      <c r="AH27" s="13">
        <f t="shared" si="5"/>
        <v>10962</v>
      </c>
      <c r="AI27" s="13">
        <f t="shared" si="5"/>
        <v>12528</v>
      </c>
      <c r="AJ27" s="205">
        <f t="shared" si="5"/>
        <v>12528</v>
      </c>
      <c r="AK27" s="13">
        <f t="shared" si="5"/>
        <v>14094</v>
      </c>
      <c r="AL27" s="13">
        <f t="shared" si="5"/>
        <v>14094</v>
      </c>
      <c r="AM27" s="205">
        <f t="shared" si="5"/>
        <v>14877</v>
      </c>
      <c r="AN27" s="13">
        <f t="shared" si="5"/>
        <v>14877</v>
      </c>
      <c r="AO27" s="205">
        <f t="shared" si="5"/>
        <v>14877</v>
      </c>
      <c r="AP27" s="205">
        <f t="shared" si="5"/>
        <v>18949</v>
      </c>
      <c r="AQ27" s="205">
        <f t="shared" si="5"/>
        <v>18949</v>
      </c>
      <c r="AR27" s="13">
        <f t="shared" si="5"/>
        <v>18949</v>
      </c>
      <c r="AS27" s="205">
        <f t="shared" si="5"/>
        <v>14877</v>
      </c>
      <c r="AT27" s="13">
        <f t="shared" si="5"/>
        <v>14094</v>
      </c>
      <c r="AU27" s="13">
        <f t="shared" si="5"/>
        <v>10962</v>
      </c>
      <c r="AV27" s="13">
        <f t="shared" si="5"/>
        <v>12528</v>
      </c>
      <c r="AW27" s="13">
        <f t="shared" si="5"/>
        <v>11745</v>
      </c>
      <c r="AX27" s="13">
        <f t="shared" si="5"/>
        <v>7596</v>
      </c>
      <c r="AY27" s="13">
        <f t="shared" si="5"/>
        <v>8379</v>
      </c>
      <c r="AZ27" s="13">
        <f t="shared" si="5"/>
        <v>7596</v>
      </c>
      <c r="BA27" s="13">
        <f t="shared" si="5"/>
        <v>8379</v>
      </c>
      <c r="BB27" s="13">
        <f t="shared" si="5"/>
        <v>7204</v>
      </c>
      <c r="BC27" s="13">
        <f t="shared" si="5"/>
        <v>7987</v>
      </c>
      <c r="BD27" s="13">
        <f t="shared" si="5"/>
        <v>7204</v>
      </c>
    </row>
    <row r="28" spans="1:56" s="16" customFormat="1" ht="12" customHeight="1" x14ac:dyDescent="0.2">
      <c r="A28" s="4">
        <v>2</v>
      </c>
      <c r="B28" s="13">
        <f t="shared" ref="B28" si="6">ROUNDUP(B7*0.87,)</f>
        <v>8927</v>
      </c>
      <c r="C28" s="13">
        <f t="shared" ref="C28:BD28" si="7">ROUNDUP(C7*0.87,)</f>
        <v>9631</v>
      </c>
      <c r="D28" s="13">
        <f t="shared" si="7"/>
        <v>12372</v>
      </c>
      <c r="E28" s="13">
        <f t="shared" si="7"/>
        <v>9631</v>
      </c>
      <c r="F28" s="13">
        <f t="shared" si="7"/>
        <v>11197</v>
      </c>
      <c r="G28" s="13">
        <f t="shared" si="7"/>
        <v>12372</v>
      </c>
      <c r="H28" s="13">
        <f t="shared" si="7"/>
        <v>8222</v>
      </c>
      <c r="I28" s="13">
        <f t="shared" si="7"/>
        <v>7047</v>
      </c>
      <c r="J28" s="13">
        <f t="shared" si="7"/>
        <v>6421</v>
      </c>
      <c r="K28" s="13">
        <f t="shared" si="7"/>
        <v>5951</v>
      </c>
      <c r="L28" s="13">
        <f t="shared" si="7"/>
        <v>5795</v>
      </c>
      <c r="M28" s="13">
        <f t="shared" si="7"/>
        <v>5951</v>
      </c>
      <c r="N28" s="13">
        <f t="shared" si="7"/>
        <v>5795</v>
      </c>
      <c r="O28" s="13">
        <f t="shared" si="7"/>
        <v>5795</v>
      </c>
      <c r="P28" s="13">
        <f t="shared" si="7"/>
        <v>5951</v>
      </c>
      <c r="Q28" s="13">
        <f t="shared" si="7"/>
        <v>6108</v>
      </c>
      <c r="R28" s="13">
        <f t="shared" si="7"/>
        <v>5951</v>
      </c>
      <c r="S28" s="13">
        <f t="shared" si="7"/>
        <v>6421</v>
      </c>
      <c r="T28" s="13">
        <f t="shared" si="7"/>
        <v>8927</v>
      </c>
      <c r="U28" s="13">
        <f t="shared" si="7"/>
        <v>8222</v>
      </c>
      <c r="V28" s="13">
        <f t="shared" si="7"/>
        <v>9631</v>
      </c>
      <c r="W28" s="205">
        <f t="shared" si="7"/>
        <v>12372</v>
      </c>
      <c r="X28" s="13">
        <f t="shared" si="7"/>
        <v>19497</v>
      </c>
      <c r="Y28" s="13">
        <f t="shared" si="7"/>
        <v>21063</v>
      </c>
      <c r="Z28" s="13">
        <f t="shared" si="7"/>
        <v>28893</v>
      </c>
      <c r="AA28" s="13">
        <f t="shared" si="7"/>
        <v>28893</v>
      </c>
      <c r="AB28" s="13">
        <f t="shared" si="7"/>
        <v>25370</v>
      </c>
      <c r="AC28" s="13">
        <f t="shared" si="7"/>
        <v>19497</v>
      </c>
      <c r="AD28" s="13">
        <f t="shared" si="7"/>
        <v>17148</v>
      </c>
      <c r="AE28" s="13">
        <f t="shared" si="7"/>
        <v>12294</v>
      </c>
      <c r="AF28" s="13">
        <f t="shared" si="7"/>
        <v>13077</v>
      </c>
      <c r="AG28" s="13">
        <f t="shared" si="7"/>
        <v>12294</v>
      </c>
      <c r="AH28" s="13">
        <f t="shared" si="7"/>
        <v>12294</v>
      </c>
      <c r="AI28" s="13">
        <f t="shared" si="7"/>
        <v>13860</v>
      </c>
      <c r="AJ28" s="205">
        <f t="shared" si="7"/>
        <v>13860</v>
      </c>
      <c r="AK28" s="13">
        <f t="shared" si="7"/>
        <v>15426</v>
      </c>
      <c r="AL28" s="13">
        <f t="shared" si="7"/>
        <v>15426</v>
      </c>
      <c r="AM28" s="205">
        <f t="shared" si="7"/>
        <v>16209</v>
      </c>
      <c r="AN28" s="13">
        <f t="shared" si="7"/>
        <v>16209</v>
      </c>
      <c r="AO28" s="205">
        <f t="shared" si="7"/>
        <v>16209</v>
      </c>
      <c r="AP28" s="205">
        <f t="shared" si="7"/>
        <v>20280</v>
      </c>
      <c r="AQ28" s="205">
        <f t="shared" si="7"/>
        <v>20280</v>
      </c>
      <c r="AR28" s="13">
        <f t="shared" si="7"/>
        <v>20280</v>
      </c>
      <c r="AS28" s="205">
        <f t="shared" si="7"/>
        <v>16209</v>
      </c>
      <c r="AT28" s="13">
        <f t="shared" si="7"/>
        <v>15426</v>
      </c>
      <c r="AU28" s="13">
        <f t="shared" si="7"/>
        <v>12294</v>
      </c>
      <c r="AV28" s="13">
        <f t="shared" si="7"/>
        <v>13860</v>
      </c>
      <c r="AW28" s="13">
        <f t="shared" si="7"/>
        <v>13077</v>
      </c>
      <c r="AX28" s="13">
        <f t="shared" si="7"/>
        <v>8927</v>
      </c>
      <c r="AY28" s="13">
        <f t="shared" si="7"/>
        <v>9710</v>
      </c>
      <c r="AZ28" s="13">
        <f t="shared" si="7"/>
        <v>8927</v>
      </c>
      <c r="BA28" s="13">
        <f t="shared" si="7"/>
        <v>9710</v>
      </c>
      <c r="BB28" s="13">
        <f t="shared" si="7"/>
        <v>8535</v>
      </c>
      <c r="BC28" s="13">
        <f t="shared" si="7"/>
        <v>9318</v>
      </c>
      <c r="BD28" s="13">
        <f t="shared" si="7"/>
        <v>8535</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 si="8">ROUNDUP(B9*0.87,)</f>
        <v>9083</v>
      </c>
      <c r="C30" s="13">
        <f t="shared" ref="C30:BD30" si="9">ROUNDUP(C9*0.87,)</f>
        <v>9788</v>
      </c>
      <c r="D30" s="13">
        <f t="shared" si="9"/>
        <v>12528</v>
      </c>
      <c r="E30" s="13">
        <f t="shared" si="9"/>
        <v>9788</v>
      </c>
      <c r="F30" s="13">
        <f t="shared" si="9"/>
        <v>11354</v>
      </c>
      <c r="G30" s="13">
        <f t="shared" si="9"/>
        <v>12528</v>
      </c>
      <c r="H30" s="13">
        <f t="shared" si="9"/>
        <v>8379</v>
      </c>
      <c r="I30" s="13">
        <f t="shared" si="9"/>
        <v>7204</v>
      </c>
      <c r="J30" s="13">
        <f t="shared" si="9"/>
        <v>6578</v>
      </c>
      <c r="K30" s="13">
        <f t="shared" si="9"/>
        <v>6108</v>
      </c>
      <c r="L30" s="13">
        <f t="shared" si="9"/>
        <v>5951</v>
      </c>
      <c r="M30" s="13">
        <f t="shared" si="9"/>
        <v>6108</v>
      </c>
      <c r="N30" s="13">
        <f t="shared" si="9"/>
        <v>5951</v>
      </c>
      <c r="O30" s="13">
        <f t="shared" si="9"/>
        <v>5951</v>
      </c>
      <c r="P30" s="13">
        <f t="shared" si="9"/>
        <v>6108</v>
      </c>
      <c r="Q30" s="13">
        <f t="shared" si="9"/>
        <v>6264</v>
      </c>
      <c r="R30" s="13">
        <f t="shared" si="9"/>
        <v>6108</v>
      </c>
      <c r="S30" s="13">
        <f t="shared" si="9"/>
        <v>6578</v>
      </c>
      <c r="T30" s="13">
        <f t="shared" si="9"/>
        <v>9083</v>
      </c>
      <c r="U30" s="13">
        <f t="shared" si="9"/>
        <v>8379</v>
      </c>
      <c r="V30" s="13">
        <f t="shared" si="9"/>
        <v>9788</v>
      </c>
      <c r="W30" s="205">
        <f t="shared" si="9"/>
        <v>12528</v>
      </c>
      <c r="X30" s="13">
        <f t="shared" si="9"/>
        <v>19967</v>
      </c>
      <c r="Y30" s="13">
        <f t="shared" si="9"/>
        <v>21533</v>
      </c>
      <c r="Z30" s="13">
        <f t="shared" si="9"/>
        <v>29363</v>
      </c>
      <c r="AA30" s="13">
        <f t="shared" si="9"/>
        <v>29363</v>
      </c>
      <c r="AB30" s="13">
        <f t="shared" si="9"/>
        <v>25839</v>
      </c>
      <c r="AC30" s="13">
        <f t="shared" si="9"/>
        <v>19967</v>
      </c>
      <c r="AD30" s="13">
        <f t="shared" si="9"/>
        <v>17618</v>
      </c>
      <c r="AE30" s="205">
        <f t="shared" si="9"/>
        <v>12920</v>
      </c>
      <c r="AF30" s="205">
        <f t="shared" si="9"/>
        <v>13703</v>
      </c>
      <c r="AG30" s="205">
        <f t="shared" si="9"/>
        <v>12920</v>
      </c>
      <c r="AH30" s="205">
        <f t="shared" si="9"/>
        <v>12920</v>
      </c>
      <c r="AI30" s="205">
        <f t="shared" si="9"/>
        <v>14486</v>
      </c>
      <c r="AJ30" s="205">
        <f t="shared" si="9"/>
        <v>14486</v>
      </c>
      <c r="AK30" s="205">
        <f t="shared" si="9"/>
        <v>16052</v>
      </c>
      <c r="AL30" s="205">
        <f t="shared" si="9"/>
        <v>16052</v>
      </c>
      <c r="AM30" s="205">
        <f t="shared" si="9"/>
        <v>16835</v>
      </c>
      <c r="AN30" s="205">
        <f t="shared" si="9"/>
        <v>16835</v>
      </c>
      <c r="AO30" s="205">
        <f t="shared" si="9"/>
        <v>16835</v>
      </c>
      <c r="AP30" s="205">
        <f t="shared" si="9"/>
        <v>20907</v>
      </c>
      <c r="AQ30" s="205">
        <f t="shared" si="9"/>
        <v>20907</v>
      </c>
      <c r="AR30" s="205">
        <f t="shared" si="9"/>
        <v>20907</v>
      </c>
      <c r="AS30" s="205">
        <f t="shared" si="9"/>
        <v>16835</v>
      </c>
      <c r="AT30" s="205">
        <f t="shared" si="9"/>
        <v>16052</v>
      </c>
      <c r="AU30" s="205">
        <f t="shared" si="9"/>
        <v>12920</v>
      </c>
      <c r="AV30" s="205">
        <f t="shared" si="9"/>
        <v>14486</v>
      </c>
      <c r="AW30" s="205">
        <f t="shared" si="9"/>
        <v>13703</v>
      </c>
      <c r="AX30" s="13">
        <f t="shared" si="9"/>
        <v>8927</v>
      </c>
      <c r="AY30" s="13">
        <f t="shared" si="9"/>
        <v>9710</v>
      </c>
      <c r="AZ30" s="13">
        <f t="shared" si="9"/>
        <v>8927</v>
      </c>
      <c r="BA30" s="13">
        <f t="shared" si="9"/>
        <v>9710</v>
      </c>
      <c r="BB30" s="13">
        <f t="shared" si="9"/>
        <v>8535</v>
      </c>
      <c r="BC30" s="13">
        <f t="shared" si="9"/>
        <v>9318</v>
      </c>
      <c r="BD30" s="13">
        <f t="shared" si="9"/>
        <v>8535</v>
      </c>
    </row>
    <row r="31" spans="1:56" s="16" customFormat="1" ht="12" customHeight="1" x14ac:dyDescent="0.2">
      <c r="A31" s="4">
        <v>2</v>
      </c>
      <c r="B31" s="13">
        <f t="shared" ref="B31" si="10">ROUNDUP(B10*0.87,)</f>
        <v>10101</v>
      </c>
      <c r="C31" s="13">
        <f t="shared" ref="C31:BD31" si="11">ROUNDUP(C10*0.87,)</f>
        <v>10806</v>
      </c>
      <c r="D31" s="13">
        <f t="shared" si="11"/>
        <v>13546</v>
      </c>
      <c r="E31" s="13">
        <f t="shared" si="11"/>
        <v>10806</v>
      </c>
      <c r="F31" s="13">
        <f t="shared" si="11"/>
        <v>12372</v>
      </c>
      <c r="G31" s="13">
        <f t="shared" si="11"/>
        <v>13546</v>
      </c>
      <c r="H31" s="13">
        <f t="shared" si="11"/>
        <v>9396</v>
      </c>
      <c r="I31" s="13">
        <f t="shared" si="11"/>
        <v>8222</v>
      </c>
      <c r="J31" s="13">
        <f t="shared" si="11"/>
        <v>7596</v>
      </c>
      <c r="K31" s="13">
        <f t="shared" si="11"/>
        <v>7126</v>
      </c>
      <c r="L31" s="13">
        <f t="shared" si="11"/>
        <v>6969</v>
      </c>
      <c r="M31" s="13">
        <f t="shared" si="11"/>
        <v>7126</v>
      </c>
      <c r="N31" s="13">
        <f t="shared" si="11"/>
        <v>6969</v>
      </c>
      <c r="O31" s="13">
        <f t="shared" si="11"/>
        <v>6969</v>
      </c>
      <c r="P31" s="13">
        <f t="shared" si="11"/>
        <v>7126</v>
      </c>
      <c r="Q31" s="13">
        <f t="shared" si="11"/>
        <v>7282</v>
      </c>
      <c r="R31" s="13">
        <f t="shared" si="11"/>
        <v>7126</v>
      </c>
      <c r="S31" s="13">
        <f t="shared" si="11"/>
        <v>7596</v>
      </c>
      <c r="T31" s="13">
        <f t="shared" si="11"/>
        <v>10101</v>
      </c>
      <c r="U31" s="13">
        <f t="shared" si="11"/>
        <v>9396</v>
      </c>
      <c r="V31" s="13">
        <f t="shared" si="11"/>
        <v>10806</v>
      </c>
      <c r="W31" s="205">
        <f t="shared" si="11"/>
        <v>13546</v>
      </c>
      <c r="X31" s="13">
        <f t="shared" si="11"/>
        <v>21455</v>
      </c>
      <c r="Y31" s="13">
        <f t="shared" si="11"/>
        <v>23021</v>
      </c>
      <c r="Z31" s="13">
        <f t="shared" si="11"/>
        <v>30851</v>
      </c>
      <c r="AA31" s="13">
        <f t="shared" si="11"/>
        <v>30851</v>
      </c>
      <c r="AB31" s="13">
        <f t="shared" si="11"/>
        <v>27327</v>
      </c>
      <c r="AC31" s="13">
        <f t="shared" si="11"/>
        <v>21455</v>
      </c>
      <c r="AD31" s="13">
        <f t="shared" si="11"/>
        <v>19106</v>
      </c>
      <c r="AE31" s="205">
        <f t="shared" si="11"/>
        <v>14251</v>
      </c>
      <c r="AF31" s="205">
        <f t="shared" si="11"/>
        <v>15034</v>
      </c>
      <c r="AG31" s="205">
        <f t="shared" si="11"/>
        <v>14251</v>
      </c>
      <c r="AH31" s="205">
        <f t="shared" si="11"/>
        <v>14251</v>
      </c>
      <c r="AI31" s="205">
        <f t="shared" si="11"/>
        <v>15817</v>
      </c>
      <c r="AJ31" s="205">
        <f t="shared" si="11"/>
        <v>15817</v>
      </c>
      <c r="AK31" s="205">
        <f t="shared" si="11"/>
        <v>17383</v>
      </c>
      <c r="AL31" s="205">
        <f t="shared" si="11"/>
        <v>17383</v>
      </c>
      <c r="AM31" s="205">
        <f t="shared" si="11"/>
        <v>18166</v>
      </c>
      <c r="AN31" s="205">
        <f t="shared" si="11"/>
        <v>18166</v>
      </c>
      <c r="AO31" s="205">
        <f t="shared" si="11"/>
        <v>18166</v>
      </c>
      <c r="AP31" s="205">
        <f t="shared" si="11"/>
        <v>22238</v>
      </c>
      <c r="AQ31" s="205">
        <f t="shared" si="11"/>
        <v>22238</v>
      </c>
      <c r="AR31" s="205">
        <f t="shared" si="11"/>
        <v>22238</v>
      </c>
      <c r="AS31" s="205">
        <f t="shared" si="11"/>
        <v>18166</v>
      </c>
      <c r="AT31" s="205">
        <f t="shared" si="11"/>
        <v>17383</v>
      </c>
      <c r="AU31" s="205">
        <f t="shared" si="11"/>
        <v>14251</v>
      </c>
      <c r="AV31" s="205">
        <f t="shared" si="11"/>
        <v>15817</v>
      </c>
      <c r="AW31" s="205">
        <f t="shared" si="11"/>
        <v>15034</v>
      </c>
      <c r="AX31" s="13">
        <f t="shared" si="11"/>
        <v>10258</v>
      </c>
      <c r="AY31" s="13">
        <f t="shared" si="11"/>
        <v>11041</v>
      </c>
      <c r="AZ31" s="13">
        <f t="shared" si="11"/>
        <v>10258</v>
      </c>
      <c r="BA31" s="13">
        <f t="shared" si="11"/>
        <v>11041</v>
      </c>
      <c r="BB31" s="13">
        <f t="shared" si="11"/>
        <v>9866</v>
      </c>
      <c r="BC31" s="13">
        <f t="shared" si="11"/>
        <v>10649</v>
      </c>
      <c r="BD31" s="13">
        <f t="shared" si="11"/>
        <v>9866</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 si="12">ROUNDUP(B12*0.87,)</f>
        <v>12998</v>
      </c>
      <c r="C33" s="13">
        <f t="shared" ref="C33:BD33" si="13">ROUNDUP(C12*0.87,)</f>
        <v>13703</v>
      </c>
      <c r="D33" s="13">
        <f t="shared" si="13"/>
        <v>16443</v>
      </c>
      <c r="E33" s="13">
        <f t="shared" si="13"/>
        <v>13703</v>
      </c>
      <c r="F33" s="13">
        <f t="shared" si="13"/>
        <v>15269</v>
      </c>
      <c r="G33" s="13">
        <f t="shared" si="13"/>
        <v>16443</v>
      </c>
      <c r="H33" s="13">
        <f t="shared" si="13"/>
        <v>12294</v>
      </c>
      <c r="I33" s="13">
        <f t="shared" si="13"/>
        <v>11119</v>
      </c>
      <c r="J33" s="13">
        <f t="shared" si="13"/>
        <v>10493</v>
      </c>
      <c r="K33" s="13">
        <f t="shared" si="13"/>
        <v>10023</v>
      </c>
      <c r="L33" s="13">
        <f t="shared" si="13"/>
        <v>9866</v>
      </c>
      <c r="M33" s="13">
        <f t="shared" si="13"/>
        <v>10023</v>
      </c>
      <c r="N33" s="13">
        <f t="shared" si="13"/>
        <v>9866</v>
      </c>
      <c r="O33" s="13">
        <f t="shared" si="13"/>
        <v>9866</v>
      </c>
      <c r="P33" s="13">
        <f t="shared" si="13"/>
        <v>10023</v>
      </c>
      <c r="Q33" s="13">
        <f t="shared" si="13"/>
        <v>10179</v>
      </c>
      <c r="R33" s="13">
        <f t="shared" si="13"/>
        <v>10023</v>
      </c>
      <c r="S33" s="13">
        <f t="shared" si="13"/>
        <v>10493</v>
      </c>
      <c r="T33" s="13">
        <f t="shared" si="13"/>
        <v>12998</v>
      </c>
      <c r="U33" s="13">
        <f t="shared" si="13"/>
        <v>12294</v>
      </c>
      <c r="V33" s="13">
        <f t="shared" si="13"/>
        <v>13703</v>
      </c>
      <c r="W33" s="205">
        <f t="shared" si="13"/>
        <v>16443</v>
      </c>
      <c r="X33" s="13">
        <f t="shared" si="13"/>
        <v>25839</v>
      </c>
      <c r="Y33" s="13">
        <f t="shared" si="13"/>
        <v>27405</v>
      </c>
      <c r="Z33" s="13">
        <f t="shared" si="13"/>
        <v>35235</v>
      </c>
      <c r="AA33" s="13">
        <f t="shared" si="13"/>
        <v>35235</v>
      </c>
      <c r="AB33" s="13">
        <f t="shared" si="13"/>
        <v>31712</v>
      </c>
      <c r="AC33" s="13">
        <f t="shared" si="13"/>
        <v>25839</v>
      </c>
      <c r="AD33" s="13">
        <f t="shared" si="13"/>
        <v>23490</v>
      </c>
      <c r="AE33" s="205">
        <f t="shared" si="13"/>
        <v>18792</v>
      </c>
      <c r="AF33" s="205">
        <f t="shared" si="13"/>
        <v>19575</v>
      </c>
      <c r="AG33" s="205">
        <f t="shared" si="13"/>
        <v>18792</v>
      </c>
      <c r="AH33" s="205">
        <f t="shared" si="13"/>
        <v>18792</v>
      </c>
      <c r="AI33" s="205">
        <f t="shared" si="13"/>
        <v>20358</v>
      </c>
      <c r="AJ33" s="205">
        <f t="shared" si="13"/>
        <v>20358</v>
      </c>
      <c r="AK33" s="205">
        <f t="shared" si="13"/>
        <v>21924</v>
      </c>
      <c r="AL33" s="205">
        <f t="shared" si="13"/>
        <v>21924</v>
      </c>
      <c r="AM33" s="205">
        <f t="shared" si="13"/>
        <v>22707</v>
      </c>
      <c r="AN33" s="205">
        <f t="shared" si="13"/>
        <v>22707</v>
      </c>
      <c r="AO33" s="205">
        <f t="shared" si="13"/>
        <v>22707</v>
      </c>
      <c r="AP33" s="205">
        <f t="shared" si="13"/>
        <v>26779</v>
      </c>
      <c r="AQ33" s="205">
        <f t="shared" si="13"/>
        <v>26779</v>
      </c>
      <c r="AR33" s="205">
        <f t="shared" si="13"/>
        <v>26779</v>
      </c>
      <c r="AS33" s="205">
        <f t="shared" si="13"/>
        <v>22707</v>
      </c>
      <c r="AT33" s="205">
        <f t="shared" si="13"/>
        <v>21924</v>
      </c>
      <c r="AU33" s="205">
        <f t="shared" si="13"/>
        <v>18792</v>
      </c>
      <c r="AV33" s="205">
        <f t="shared" si="13"/>
        <v>20358</v>
      </c>
      <c r="AW33" s="205">
        <f t="shared" si="13"/>
        <v>19575</v>
      </c>
      <c r="AX33" s="13">
        <f t="shared" si="13"/>
        <v>11902</v>
      </c>
      <c r="AY33" s="13">
        <f t="shared" si="13"/>
        <v>12685</v>
      </c>
      <c r="AZ33" s="13">
        <f t="shared" si="13"/>
        <v>11902</v>
      </c>
      <c r="BA33" s="13">
        <f t="shared" si="13"/>
        <v>12685</v>
      </c>
      <c r="BB33" s="13">
        <f t="shared" si="13"/>
        <v>11511</v>
      </c>
      <c r="BC33" s="13">
        <f t="shared" si="13"/>
        <v>12294</v>
      </c>
      <c r="BD33" s="13">
        <f t="shared" si="13"/>
        <v>11511</v>
      </c>
    </row>
    <row r="34" spans="1:56" s="16" customFormat="1" ht="12" customHeight="1" x14ac:dyDescent="0.2">
      <c r="A34" s="4">
        <v>2</v>
      </c>
      <c r="B34" s="13">
        <f t="shared" ref="B34" si="14">ROUNDUP(B13*0.87,)</f>
        <v>14016</v>
      </c>
      <c r="C34" s="13">
        <f t="shared" ref="C34:BD34" si="15">ROUNDUP(C13*0.87,)</f>
        <v>14721</v>
      </c>
      <c r="D34" s="13">
        <f t="shared" si="15"/>
        <v>17461</v>
      </c>
      <c r="E34" s="13">
        <f t="shared" si="15"/>
        <v>14721</v>
      </c>
      <c r="F34" s="13">
        <f t="shared" si="15"/>
        <v>16287</v>
      </c>
      <c r="G34" s="13">
        <f t="shared" si="15"/>
        <v>17461</v>
      </c>
      <c r="H34" s="13">
        <f t="shared" si="15"/>
        <v>13311</v>
      </c>
      <c r="I34" s="13">
        <f t="shared" si="15"/>
        <v>12137</v>
      </c>
      <c r="J34" s="13">
        <f t="shared" si="15"/>
        <v>11511</v>
      </c>
      <c r="K34" s="13">
        <f t="shared" si="15"/>
        <v>11041</v>
      </c>
      <c r="L34" s="13">
        <f t="shared" si="15"/>
        <v>10884</v>
      </c>
      <c r="M34" s="13">
        <f t="shared" si="15"/>
        <v>11041</v>
      </c>
      <c r="N34" s="13">
        <f t="shared" si="15"/>
        <v>10884</v>
      </c>
      <c r="O34" s="13">
        <f t="shared" si="15"/>
        <v>10884</v>
      </c>
      <c r="P34" s="13">
        <f t="shared" si="15"/>
        <v>11041</v>
      </c>
      <c r="Q34" s="13">
        <f t="shared" si="15"/>
        <v>11197</v>
      </c>
      <c r="R34" s="13">
        <f t="shared" si="15"/>
        <v>11041</v>
      </c>
      <c r="S34" s="13">
        <f t="shared" si="15"/>
        <v>11511</v>
      </c>
      <c r="T34" s="13">
        <f t="shared" si="15"/>
        <v>14016</v>
      </c>
      <c r="U34" s="13">
        <f t="shared" si="15"/>
        <v>13311</v>
      </c>
      <c r="V34" s="13">
        <f t="shared" si="15"/>
        <v>14721</v>
      </c>
      <c r="W34" s="205">
        <f t="shared" si="15"/>
        <v>17461</v>
      </c>
      <c r="X34" s="13">
        <f t="shared" si="15"/>
        <v>27327</v>
      </c>
      <c r="Y34" s="13">
        <f t="shared" si="15"/>
        <v>28893</v>
      </c>
      <c r="Z34" s="13">
        <f t="shared" si="15"/>
        <v>36723</v>
      </c>
      <c r="AA34" s="13">
        <f t="shared" si="15"/>
        <v>36723</v>
      </c>
      <c r="AB34" s="13">
        <f t="shared" si="15"/>
        <v>33200</v>
      </c>
      <c r="AC34" s="13">
        <f t="shared" si="15"/>
        <v>27327</v>
      </c>
      <c r="AD34" s="13">
        <f t="shared" si="15"/>
        <v>24978</v>
      </c>
      <c r="AE34" s="205">
        <f t="shared" si="15"/>
        <v>20124</v>
      </c>
      <c r="AF34" s="205">
        <f t="shared" si="15"/>
        <v>20907</v>
      </c>
      <c r="AG34" s="205">
        <f t="shared" si="15"/>
        <v>20124</v>
      </c>
      <c r="AH34" s="205">
        <f t="shared" si="15"/>
        <v>20124</v>
      </c>
      <c r="AI34" s="205">
        <f t="shared" si="15"/>
        <v>21690</v>
      </c>
      <c r="AJ34" s="205">
        <f t="shared" si="15"/>
        <v>21690</v>
      </c>
      <c r="AK34" s="205">
        <f t="shared" si="15"/>
        <v>23256</v>
      </c>
      <c r="AL34" s="205">
        <f t="shared" si="15"/>
        <v>23256</v>
      </c>
      <c r="AM34" s="205">
        <f t="shared" si="15"/>
        <v>24039</v>
      </c>
      <c r="AN34" s="205">
        <f t="shared" si="15"/>
        <v>24039</v>
      </c>
      <c r="AO34" s="205">
        <f t="shared" si="15"/>
        <v>24039</v>
      </c>
      <c r="AP34" s="205">
        <f t="shared" si="15"/>
        <v>28110</v>
      </c>
      <c r="AQ34" s="205">
        <f t="shared" si="15"/>
        <v>28110</v>
      </c>
      <c r="AR34" s="205">
        <f t="shared" si="15"/>
        <v>28110</v>
      </c>
      <c r="AS34" s="205">
        <f t="shared" si="15"/>
        <v>24039</v>
      </c>
      <c r="AT34" s="205">
        <f t="shared" si="15"/>
        <v>23256</v>
      </c>
      <c r="AU34" s="205">
        <f t="shared" si="15"/>
        <v>20124</v>
      </c>
      <c r="AV34" s="205">
        <f t="shared" si="15"/>
        <v>21690</v>
      </c>
      <c r="AW34" s="205">
        <f t="shared" si="15"/>
        <v>20907</v>
      </c>
      <c r="AX34" s="13">
        <f t="shared" si="15"/>
        <v>13233</v>
      </c>
      <c r="AY34" s="13">
        <f t="shared" si="15"/>
        <v>14016</v>
      </c>
      <c r="AZ34" s="13">
        <f t="shared" si="15"/>
        <v>13233</v>
      </c>
      <c r="BA34" s="13">
        <f t="shared" si="15"/>
        <v>14016</v>
      </c>
      <c r="BB34" s="13">
        <f t="shared" si="15"/>
        <v>12842</v>
      </c>
      <c r="BC34" s="13">
        <f t="shared" si="15"/>
        <v>13625</v>
      </c>
      <c r="BD34" s="13">
        <f t="shared" si="15"/>
        <v>12842</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 si="16">ROUNDUP(B15*0.87,)</f>
        <v>14564</v>
      </c>
      <c r="C36" s="13">
        <f t="shared" ref="C36:BD36" si="17">ROUNDUP(C15*0.87,)</f>
        <v>15269</v>
      </c>
      <c r="D36" s="13">
        <f t="shared" si="17"/>
        <v>18009</v>
      </c>
      <c r="E36" s="13">
        <f t="shared" si="17"/>
        <v>15269</v>
      </c>
      <c r="F36" s="13">
        <f t="shared" si="17"/>
        <v>16835</v>
      </c>
      <c r="G36" s="13">
        <f t="shared" si="17"/>
        <v>18009</v>
      </c>
      <c r="H36" s="13">
        <f t="shared" si="17"/>
        <v>13860</v>
      </c>
      <c r="I36" s="13">
        <f t="shared" si="17"/>
        <v>12685</v>
      </c>
      <c r="J36" s="13">
        <f t="shared" si="17"/>
        <v>12059</v>
      </c>
      <c r="K36" s="13">
        <f t="shared" si="17"/>
        <v>11589</v>
      </c>
      <c r="L36" s="13">
        <f t="shared" si="17"/>
        <v>11432</v>
      </c>
      <c r="M36" s="13">
        <f t="shared" si="17"/>
        <v>11589</v>
      </c>
      <c r="N36" s="13">
        <f t="shared" si="17"/>
        <v>11432</v>
      </c>
      <c r="O36" s="13">
        <f t="shared" si="17"/>
        <v>11432</v>
      </c>
      <c r="P36" s="13">
        <f t="shared" si="17"/>
        <v>11589</v>
      </c>
      <c r="Q36" s="13">
        <f t="shared" si="17"/>
        <v>11745</v>
      </c>
      <c r="R36" s="13">
        <f t="shared" si="17"/>
        <v>11589</v>
      </c>
      <c r="S36" s="13">
        <f t="shared" si="17"/>
        <v>12059</v>
      </c>
      <c r="T36" s="13">
        <f t="shared" si="17"/>
        <v>14564</v>
      </c>
      <c r="U36" s="13">
        <f t="shared" si="17"/>
        <v>13860</v>
      </c>
      <c r="V36" s="13">
        <f t="shared" si="17"/>
        <v>15269</v>
      </c>
      <c r="W36" s="205">
        <f t="shared" si="17"/>
        <v>18009</v>
      </c>
      <c r="X36" s="13">
        <f t="shared" si="17"/>
        <v>29754</v>
      </c>
      <c r="Y36" s="13">
        <f t="shared" si="17"/>
        <v>31320</v>
      </c>
      <c r="Z36" s="13">
        <f t="shared" si="17"/>
        <v>39150</v>
      </c>
      <c r="AA36" s="13">
        <f t="shared" si="17"/>
        <v>39150</v>
      </c>
      <c r="AB36" s="13">
        <f t="shared" si="17"/>
        <v>35627</v>
      </c>
      <c r="AC36" s="13">
        <f t="shared" si="17"/>
        <v>29754</v>
      </c>
      <c r="AD36" s="13">
        <f t="shared" si="17"/>
        <v>27405</v>
      </c>
      <c r="AE36" s="205">
        <f t="shared" si="17"/>
        <v>22707</v>
      </c>
      <c r="AF36" s="205">
        <f t="shared" si="17"/>
        <v>23490</v>
      </c>
      <c r="AG36" s="205">
        <f t="shared" si="17"/>
        <v>22707</v>
      </c>
      <c r="AH36" s="205">
        <f t="shared" si="17"/>
        <v>22707</v>
      </c>
      <c r="AI36" s="205">
        <f t="shared" si="17"/>
        <v>24273</v>
      </c>
      <c r="AJ36" s="205">
        <f t="shared" si="17"/>
        <v>24273</v>
      </c>
      <c r="AK36" s="205">
        <f t="shared" si="17"/>
        <v>25839</v>
      </c>
      <c r="AL36" s="205">
        <f t="shared" si="17"/>
        <v>25839</v>
      </c>
      <c r="AM36" s="205">
        <f t="shared" si="17"/>
        <v>26622</v>
      </c>
      <c r="AN36" s="205">
        <f t="shared" si="17"/>
        <v>26622</v>
      </c>
      <c r="AO36" s="205">
        <f t="shared" si="17"/>
        <v>26622</v>
      </c>
      <c r="AP36" s="205">
        <f t="shared" si="17"/>
        <v>30694</v>
      </c>
      <c r="AQ36" s="205">
        <f t="shared" si="17"/>
        <v>30694</v>
      </c>
      <c r="AR36" s="205">
        <f t="shared" si="17"/>
        <v>30694</v>
      </c>
      <c r="AS36" s="205">
        <f t="shared" si="17"/>
        <v>26622</v>
      </c>
      <c r="AT36" s="205">
        <f t="shared" si="17"/>
        <v>25839</v>
      </c>
      <c r="AU36" s="205">
        <f t="shared" si="17"/>
        <v>22707</v>
      </c>
      <c r="AV36" s="205">
        <f t="shared" si="17"/>
        <v>24273</v>
      </c>
      <c r="AW36" s="205">
        <f t="shared" si="17"/>
        <v>23490</v>
      </c>
      <c r="AX36" s="13">
        <f t="shared" si="17"/>
        <v>14251</v>
      </c>
      <c r="AY36" s="13">
        <f t="shared" si="17"/>
        <v>15034</v>
      </c>
      <c r="AZ36" s="13">
        <f t="shared" si="17"/>
        <v>14251</v>
      </c>
      <c r="BA36" s="13">
        <f t="shared" si="17"/>
        <v>15034</v>
      </c>
      <c r="BB36" s="13">
        <f t="shared" si="17"/>
        <v>13860</v>
      </c>
      <c r="BC36" s="13">
        <f t="shared" si="17"/>
        <v>14643</v>
      </c>
      <c r="BD36" s="13">
        <f t="shared" si="17"/>
        <v>13860</v>
      </c>
    </row>
    <row r="37" spans="1:56" s="16" customFormat="1" ht="12" customHeight="1" x14ac:dyDescent="0.2">
      <c r="A37" s="278">
        <v>2</v>
      </c>
      <c r="B37" s="13">
        <f t="shared" ref="B37" si="18">ROUNDUP(B16*0.87,)</f>
        <v>15582</v>
      </c>
      <c r="C37" s="13">
        <f t="shared" ref="C37:BD37" si="19">ROUNDUP(C16*0.87,)</f>
        <v>16287</v>
      </c>
      <c r="D37" s="13">
        <f t="shared" si="19"/>
        <v>19027</v>
      </c>
      <c r="E37" s="13">
        <f t="shared" si="19"/>
        <v>16287</v>
      </c>
      <c r="F37" s="13">
        <f t="shared" si="19"/>
        <v>17853</v>
      </c>
      <c r="G37" s="13">
        <f t="shared" si="19"/>
        <v>19027</v>
      </c>
      <c r="H37" s="13">
        <f t="shared" si="19"/>
        <v>14877</v>
      </c>
      <c r="I37" s="13">
        <f t="shared" si="19"/>
        <v>13703</v>
      </c>
      <c r="J37" s="13">
        <f t="shared" si="19"/>
        <v>13077</v>
      </c>
      <c r="K37" s="13">
        <f t="shared" si="19"/>
        <v>12607</v>
      </c>
      <c r="L37" s="13">
        <f t="shared" si="19"/>
        <v>12450</v>
      </c>
      <c r="M37" s="13">
        <f t="shared" si="19"/>
        <v>12607</v>
      </c>
      <c r="N37" s="13">
        <f t="shared" si="19"/>
        <v>12450</v>
      </c>
      <c r="O37" s="13">
        <f t="shared" si="19"/>
        <v>12450</v>
      </c>
      <c r="P37" s="13">
        <f t="shared" si="19"/>
        <v>12607</v>
      </c>
      <c r="Q37" s="13">
        <f t="shared" si="19"/>
        <v>12763</v>
      </c>
      <c r="R37" s="13">
        <f t="shared" si="19"/>
        <v>12607</v>
      </c>
      <c r="S37" s="13">
        <f t="shared" si="19"/>
        <v>13077</v>
      </c>
      <c r="T37" s="13">
        <f t="shared" si="19"/>
        <v>15582</v>
      </c>
      <c r="U37" s="13">
        <f t="shared" si="19"/>
        <v>14877</v>
      </c>
      <c r="V37" s="13">
        <f t="shared" si="19"/>
        <v>16287</v>
      </c>
      <c r="W37" s="205">
        <f t="shared" si="19"/>
        <v>19027</v>
      </c>
      <c r="X37" s="13">
        <f t="shared" si="19"/>
        <v>31242</v>
      </c>
      <c r="Y37" s="13">
        <f t="shared" si="19"/>
        <v>32808</v>
      </c>
      <c r="Z37" s="13">
        <f t="shared" si="19"/>
        <v>40638</v>
      </c>
      <c r="AA37" s="13">
        <f t="shared" si="19"/>
        <v>40638</v>
      </c>
      <c r="AB37" s="13">
        <f t="shared" si="19"/>
        <v>37115</v>
      </c>
      <c r="AC37" s="13">
        <f t="shared" si="19"/>
        <v>31242</v>
      </c>
      <c r="AD37" s="13">
        <f t="shared" si="19"/>
        <v>28893</v>
      </c>
      <c r="AE37" s="205">
        <f t="shared" si="19"/>
        <v>24039</v>
      </c>
      <c r="AF37" s="205">
        <f t="shared" si="19"/>
        <v>24822</v>
      </c>
      <c r="AG37" s="205">
        <f t="shared" si="19"/>
        <v>24039</v>
      </c>
      <c r="AH37" s="205">
        <f t="shared" si="19"/>
        <v>24039</v>
      </c>
      <c r="AI37" s="205">
        <f t="shared" si="19"/>
        <v>25605</v>
      </c>
      <c r="AJ37" s="205">
        <f t="shared" si="19"/>
        <v>25605</v>
      </c>
      <c r="AK37" s="205">
        <f t="shared" si="19"/>
        <v>27171</v>
      </c>
      <c r="AL37" s="205">
        <f t="shared" si="19"/>
        <v>27171</v>
      </c>
      <c r="AM37" s="205">
        <f t="shared" si="19"/>
        <v>27954</v>
      </c>
      <c r="AN37" s="205">
        <f t="shared" si="19"/>
        <v>27954</v>
      </c>
      <c r="AO37" s="205">
        <f t="shared" si="19"/>
        <v>27954</v>
      </c>
      <c r="AP37" s="205">
        <f t="shared" si="19"/>
        <v>32025</v>
      </c>
      <c r="AQ37" s="205">
        <f t="shared" si="19"/>
        <v>32025</v>
      </c>
      <c r="AR37" s="205">
        <f t="shared" si="19"/>
        <v>32025</v>
      </c>
      <c r="AS37" s="205">
        <f t="shared" si="19"/>
        <v>27954</v>
      </c>
      <c r="AT37" s="205">
        <f t="shared" si="19"/>
        <v>27171</v>
      </c>
      <c r="AU37" s="205">
        <f t="shared" si="19"/>
        <v>24039</v>
      </c>
      <c r="AV37" s="205">
        <f t="shared" si="19"/>
        <v>25605</v>
      </c>
      <c r="AW37" s="205">
        <f t="shared" si="19"/>
        <v>24822</v>
      </c>
      <c r="AX37" s="13">
        <f t="shared" si="19"/>
        <v>15582</v>
      </c>
      <c r="AY37" s="13">
        <f t="shared" si="19"/>
        <v>16365</v>
      </c>
      <c r="AZ37" s="13">
        <f t="shared" si="19"/>
        <v>15582</v>
      </c>
      <c r="BA37" s="13">
        <f t="shared" si="19"/>
        <v>16365</v>
      </c>
      <c r="BB37" s="13">
        <f t="shared" si="19"/>
        <v>15191</v>
      </c>
      <c r="BC37" s="13">
        <f t="shared" si="19"/>
        <v>15974</v>
      </c>
      <c r="BD37" s="13">
        <f t="shared" si="19"/>
        <v>15191</v>
      </c>
    </row>
    <row r="38" spans="1:56"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 si="20">ROUNDUP(B18*0.87,)</f>
        <v>19654</v>
      </c>
      <c r="C39" s="13">
        <f t="shared" ref="C39:BD39" si="21">ROUNDUP(C18*0.87,)</f>
        <v>20358</v>
      </c>
      <c r="D39" s="13">
        <f t="shared" si="21"/>
        <v>23099</v>
      </c>
      <c r="E39" s="13">
        <f t="shared" si="21"/>
        <v>20358</v>
      </c>
      <c r="F39" s="13">
        <f t="shared" si="21"/>
        <v>21924</v>
      </c>
      <c r="G39" s="13">
        <f t="shared" si="21"/>
        <v>23099</v>
      </c>
      <c r="H39" s="13">
        <f t="shared" si="21"/>
        <v>18949</v>
      </c>
      <c r="I39" s="13">
        <f t="shared" si="21"/>
        <v>17775</v>
      </c>
      <c r="J39" s="13">
        <f t="shared" si="21"/>
        <v>17148</v>
      </c>
      <c r="K39" s="13">
        <f t="shared" si="21"/>
        <v>16678</v>
      </c>
      <c r="L39" s="13">
        <f t="shared" si="21"/>
        <v>16522</v>
      </c>
      <c r="M39" s="13">
        <f t="shared" si="21"/>
        <v>16678</v>
      </c>
      <c r="N39" s="13">
        <f t="shared" si="21"/>
        <v>16522</v>
      </c>
      <c r="O39" s="13">
        <f t="shared" si="21"/>
        <v>16522</v>
      </c>
      <c r="P39" s="13">
        <f t="shared" si="21"/>
        <v>16678</v>
      </c>
      <c r="Q39" s="13">
        <f t="shared" si="21"/>
        <v>16835</v>
      </c>
      <c r="R39" s="13">
        <f t="shared" si="21"/>
        <v>16678</v>
      </c>
      <c r="S39" s="13">
        <f t="shared" si="21"/>
        <v>17148</v>
      </c>
      <c r="T39" s="13">
        <f t="shared" si="21"/>
        <v>19654</v>
      </c>
      <c r="U39" s="13">
        <f t="shared" si="21"/>
        <v>18949</v>
      </c>
      <c r="V39" s="13">
        <f t="shared" si="21"/>
        <v>20358</v>
      </c>
      <c r="W39" s="205">
        <f t="shared" si="21"/>
        <v>23099</v>
      </c>
      <c r="X39" s="205">
        <f t="shared" si="21"/>
        <v>32103</v>
      </c>
      <c r="Y39" s="205">
        <f t="shared" si="21"/>
        <v>33669</v>
      </c>
      <c r="Z39" s="205">
        <f t="shared" si="21"/>
        <v>41499</v>
      </c>
      <c r="AA39" s="205">
        <f t="shared" si="21"/>
        <v>41499</v>
      </c>
      <c r="AB39" s="205">
        <f t="shared" si="21"/>
        <v>37976</v>
      </c>
      <c r="AC39" s="205">
        <f t="shared" si="21"/>
        <v>32103</v>
      </c>
      <c r="AD39" s="205">
        <f t="shared" si="21"/>
        <v>29754</v>
      </c>
      <c r="AE39" s="205">
        <f t="shared" si="21"/>
        <v>25056</v>
      </c>
      <c r="AF39" s="205">
        <f t="shared" si="21"/>
        <v>25839</v>
      </c>
      <c r="AG39" s="205">
        <f t="shared" si="21"/>
        <v>25056</v>
      </c>
      <c r="AH39" s="205">
        <f t="shared" si="21"/>
        <v>25056</v>
      </c>
      <c r="AI39" s="205">
        <f t="shared" si="21"/>
        <v>26622</v>
      </c>
      <c r="AJ39" s="205">
        <f t="shared" si="21"/>
        <v>26622</v>
      </c>
      <c r="AK39" s="205">
        <f t="shared" si="21"/>
        <v>28188</v>
      </c>
      <c r="AL39" s="205">
        <f t="shared" si="21"/>
        <v>28188</v>
      </c>
      <c r="AM39" s="205">
        <f t="shared" si="21"/>
        <v>28971</v>
      </c>
      <c r="AN39" s="205">
        <f t="shared" si="21"/>
        <v>28971</v>
      </c>
      <c r="AO39" s="205">
        <f t="shared" si="21"/>
        <v>28971</v>
      </c>
      <c r="AP39" s="205">
        <f t="shared" si="21"/>
        <v>33043</v>
      </c>
      <c r="AQ39" s="205">
        <f t="shared" si="21"/>
        <v>33043</v>
      </c>
      <c r="AR39" s="205">
        <f t="shared" si="21"/>
        <v>33043</v>
      </c>
      <c r="AS39" s="205">
        <f t="shared" si="21"/>
        <v>28971</v>
      </c>
      <c r="AT39" s="205">
        <f t="shared" si="21"/>
        <v>28188</v>
      </c>
      <c r="AU39" s="205">
        <f t="shared" si="21"/>
        <v>25056</v>
      </c>
      <c r="AV39" s="205">
        <f t="shared" si="21"/>
        <v>26622</v>
      </c>
      <c r="AW39" s="205">
        <f t="shared" si="21"/>
        <v>25839</v>
      </c>
      <c r="AX39" s="13">
        <f t="shared" si="21"/>
        <v>19341</v>
      </c>
      <c r="AY39" s="13">
        <f t="shared" si="21"/>
        <v>20124</v>
      </c>
      <c r="AZ39" s="13">
        <f t="shared" si="21"/>
        <v>19341</v>
      </c>
      <c r="BA39" s="13">
        <f t="shared" si="21"/>
        <v>20124</v>
      </c>
      <c r="BB39" s="13">
        <f t="shared" si="21"/>
        <v>18949</v>
      </c>
      <c r="BC39" s="13">
        <f t="shared" si="21"/>
        <v>19732</v>
      </c>
      <c r="BD39" s="13">
        <f t="shared" si="21"/>
        <v>18949</v>
      </c>
    </row>
    <row r="40" spans="1:56" s="16" customFormat="1" ht="12" customHeight="1" x14ac:dyDescent="0.2">
      <c r="A40" s="278">
        <v>2</v>
      </c>
      <c r="B40" s="13">
        <f t="shared" ref="B40" si="22">ROUNDUP(B19*0.87,)</f>
        <v>20672</v>
      </c>
      <c r="C40" s="13">
        <f t="shared" ref="C40:BD40" si="23">ROUNDUP(C19*0.87,)</f>
        <v>21376</v>
      </c>
      <c r="D40" s="13">
        <f t="shared" si="23"/>
        <v>24117</v>
      </c>
      <c r="E40" s="13">
        <f t="shared" si="23"/>
        <v>21376</v>
      </c>
      <c r="F40" s="13">
        <f t="shared" si="23"/>
        <v>22942</v>
      </c>
      <c r="G40" s="13">
        <f t="shared" si="23"/>
        <v>24117</v>
      </c>
      <c r="H40" s="13">
        <f t="shared" si="23"/>
        <v>19967</v>
      </c>
      <c r="I40" s="13">
        <f t="shared" si="23"/>
        <v>18792</v>
      </c>
      <c r="J40" s="13">
        <f t="shared" si="23"/>
        <v>18166</v>
      </c>
      <c r="K40" s="13">
        <f t="shared" si="23"/>
        <v>17696</v>
      </c>
      <c r="L40" s="13">
        <f t="shared" si="23"/>
        <v>17540</v>
      </c>
      <c r="M40" s="13">
        <f t="shared" si="23"/>
        <v>17696</v>
      </c>
      <c r="N40" s="13">
        <f t="shared" si="23"/>
        <v>17540</v>
      </c>
      <c r="O40" s="13">
        <f t="shared" si="23"/>
        <v>17540</v>
      </c>
      <c r="P40" s="13">
        <f t="shared" si="23"/>
        <v>17696</v>
      </c>
      <c r="Q40" s="13">
        <f t="shared" si="23"/>
        <v>17853</v>
      </c>
      <c r="R40" s="13">
        <f t="shared" si="23"/>
        <v>17696</v>
      </c>
      <c r="S40" s="13">
        <f t="shared" si="23"/>
        <v>18166</v>
      </c>
      <c r="T40" s="13">
        <f t="shared" si="23"/>
        <v>20672</v>
      </c>
      <c r="U40" s="13">
        <f t="shared" si="23"/>
        <v>19967</v>
      </c>
      <c r="V40" s="13">
        <f t="shared" si="23"/>
        <v>21376</v>
      </c>
      <c r="W40" s="205">
        <f t="shared" si="23"/>
        <v>24117</v>
      </c>
      <c r="X40" s="205">
        <f t="shared" si="23"/>
        <v>33591</v>
      </c>
      <c r="Y40" s="205">
        <f t="shared" si="23"/>
        <v>35157</v>
      </c>
      <c r="Z40" s="205">
        <f t="shared" si="23"/>
        <v>42987</v>
      </c>
      <c r="AA40" s="205">
        <f t="shared" si="23"/>
        <v>42987</v>
      </c>
      <c r="AB40" s="205">
        <f t="shared" si="23"/>
        <v>39464</v>
      </c>
      <c r="AC40" s="205">
        <f t="shared" si="23"/>
        <v>33591</v>
      </c>
      <c r="AD40" s="205">
        <f t="shared" si="23"/>
        <v>31242</v>
      </c>
      <c r="AE40" s="205">
        <f t="shared" si="23"/>
        <v>26388</v>
      </c>
      <c r="AF40" s="205">
        <f t="shared" si="23"/>
        <v>27171</v>
      </c>
      <c r="AG40" s="205">
        <f t="shared" si="23"/>
        <v>26388</v>
      </c>
      <c r="AH40" s="205">
        <f t="shared" si="23"/>
        <v>26388</v>
      </c>
      <c r="AI40" s="205">
        <f t="shared" si="23"/>
        <v>27954</v>
      </c>
      <c r="AJ40" s="205">
        <f t="shared" si="23"/>
        <v>27954</v>
      </c>
      <c r="AK40" s="205">
        <f t="shared" si="23"/>
        <v>29520</v>
      </c>
      <c r="AL40" s="205">
        <f t="shared" si="23"/>
        <v>29520</v>
      </c>
      <c r="AM40" s="205">
        <f t="shared" si="23"/>
        <v>30303</v>
      </c>
      <c r="AN40" s="205">
        <f t="shared" si="23"/>
        <v>30303</v>
      </c>
      <c r="AO40" s="205">
        <f t="shared" si="23"/>
        <v>30303</v>
      </c>
      <c r="AP40" s="205">
        <f t="shared" si="23"/>
        <v>34374</v>
      </c>
      <c r="AQ40" s="205">
        <f t="shared" si="23"/>
        <v>34374</v>
      </c>
      <c r="AR40" s="205">
        <f t="shared" si="23"/>
        <v>34374</v>
      </c>
      <c r="AS40" s="205">
        <f t="shared" si="23"/>
        <v>30303</v>
      </c>
      <c r="AT40" s="205">
        <f t="shared" si="23"/>
        <v>29520</v>
      </c>
      <c r="AU40" s="205">
        <f t="shared" si="23"/>
        <v>26388</v>
      </c>
      <c r="AV40" s="205">
        <f t="shared" si="23"/>
        <v>27954</v>
      </c>
      <c r="AW40" s="205">
        <f t="shared" si="23"/>
        <v>27171</v>
      </c>
      <c r="AX40" s="13">
        <f t="shared" si="23"/>
        <v>20672</v>
      </c>
      <c r="AY40" s="13">
        <f t="shared" si="23"/>
        <v>21455</v>
      </c>
      <c r="AZ40" s="13">
        <f t="shared" si="23"/>
        <v>20672</v>
      </c>
      <c r="BA40" s="13">
        <f t="shared" si="23"/>
        <v>21455</v>
      </c>
      <c r="BB40" s="13">
        <f t="shared" si="23"/>
        <v>20280</v>
      </c>
      <c r="BC40" s="13">
        <f t="shared" si="23"/>
        <v>21063</v>
      </c>
      <c r="BD40" s="13">
        <f t="shared" si="23"/>
        <v>20280</v>
      </c>
    </row>
    <row r="41" spans="1:56" s="16" customFormat="1" ht="12" customHeight="1" x14ac:dyDescent="0.2">
      <c r="A41" s="278">
        <v>3</v>
      </c>
      <c r="B41" s="13">
        <f t="shared" ref="B41" si="24">ROUNDUP(B20*0.87,)</f>
        <v>21690</v>
      </c>
      <c r="C41" s="13">
        <f t="shared" ref="C41:BD41" si="25">ROUNDUP(C20*0.87,)</f>
        <v>22394</v>
      </c>
      <c r="D41" s="13">
        <f t="shared" si="25"/>
        <v>25135</v>
      </c>
      <c r="E41" s="13">
        <f t="shared" si="25"/>
        <v>22394</v>
      </c>
      <c r="F41" s="13">
        <f t="shared" si="25"/>
        <v>23960</v>
      </c>
      <c r="G41" s="13">
        <f t="shared" si="25"/>
        <v>25135</v>
      </c>
      <c r="H41" s="13">
        <f t="shared" si="25"/>
        <v>20985</v>
      </c>
      <c r="I41" s="13">
        <f t="shared" si="25"/>
        <v>19810</v>
      </c>
      <c r="J41" s="13">
        <f t="shared" si="25"/>
        <v>19184</v>
      </c>
      <c r="K41" s="13">
        <f t="shared" si="25"/>
        <v>18714</v>
      </c>
      <c r="L41" s="13">
        <f t="shared" si="25"/>
        <v>18558</v>
      </c>
      <c r="M41" s="13">
        <f t="shared" si="25"/>
        <v>18714</v>
      </c>
      <c r="N41" s="13">
        <f t="shared" si="25"/>
        <v>18558</v>
      </c>
      <c r="O41" s="13">
        <f t="shared" si="25"/>
        <v>18558</v>
      </c>
      <c r="P41" s="13">
        <f t="shared" si="25"/>
        <v>18714</v>
      </c>
      <c r="Q41" s="13">
        <f t="shared" si="25"/>
        <v>18871</v>
      </c>
      <c r="R41" s="13">
        <f t="shared" si="25"/>
        <v>18714</v>
      </c>
      <c r="S41" s="13">
        <f t="shared" si="25"/>
        <v>19184</v>
      </c>
      <c r="T41" s="13">
        <f t="shared" si="25"/>
        <v>21690</v>
      </c>
      <c r="U41" s="13">
        <f t="shared" si="25"/>
        <v>20985</v>
      </c>
      <c r="V41" s="13">
        <f t="shared" si="25"/>
        <v>22394</v>
      </c>
      <c r="W41" s="205">
        <f t="shared" si="25"/>
        <v>25135</v>
      </c>
      <c r="X41" s="205">
        <f t="shared" si="25"/>
        <v>35079</v>
      </c>
      <c r="Y41" s="205">
        <f t="shared" si="25"/>
        <v>36645</v>
      </c>
      <c r="Z41" s="205">
        <f t="shared" si="25"/>
        <v>44475</v>
      </c>
      <c r="AA41" s="205">
        <f t="shared" si="25"/>
        <v>44475</v>
      </c>
      <c r="AB41" s="205">
        <f t="shared" si="25"/>
        <v>40951</v>
      </c>
      <c r="AC41" s="205">
        <f t="shared" si="25"/>
        <v>35079</v>
      </c>
      <c r="AD41" s="205">
        <f t="shared" si="25"/>
        <v>32730</v>
      </c>
      <c r="AE41" s="205">
        <f t="shared" si="25"/>
        <v>27719</v>
      </c>
      <c r="AF41" s="205">
        <f t="shared" si="25"/>
        <v>28502</v>
      </c>
      <c r="AG41" s="205">
        <f t="shared" si="25"/>
        <v>27719</v>
      </c>
      <c r="AH41" s="205">
        <f t="shared" si="25"/>
        <v>27719</v>
      </c>
      <c r="AI41" s="205">
        <f t="shared" si="25"/>
        <v>29285</v>
      </c>
      <c r="AJ41" s="205">
        <f t="shared" si="25"/>
        <v>29285</v>
      </c>
      <c r="AK41" s="205">
        <f t="shared" si="25"/>
        <v>30851</v>
      </c>
      <c r="AL41" s="205">
        <f t="shared" si="25"/>
        <v>30851</v>
      </c>
      <c r="AM41" s="205">
        <f t="shared" si="25"/>
        <v>31634</v>
      </c>
      <c r="AN41" s="205">
        <f t="shared" si="25"/>
        <v>31634</v>
      </c>
      <c r="AO41" s="205">
        <f t="shared" si="25"/>
        <v>31634</v>
      </c>
      <c r="AP41" s="205">
        <f t="shared" si="25"/>
        <v>35705</v>
      </c>
      <c r="AQ41" s="205">
        <f t="shared" si="25"/>
        <v>35705</v>
      </c>
      <c r="AR41" s="205">
        <f t="shared" si="25"/>
        <v>35705</v>
      </c>
      <c r="AS41" s="205">
        <f t="shared" si="25"/>
        <v>31634</v>
      </c>
      <c r="AT41" s="205">
        <f t="shared" si="25"/>
        <v>30851</v>
      </c>
      <c r="AU41" s="205">
        <f t="shared" si="25"/>
        <v>27719</v>
      </c>
      <c r="AV41" s="205">
        <f t="shared" si="25"/>
        <v>29285</v>
      </c>
      <c r="AW41" s="205">
        <f t="shared" si="25"/>
        <v>28502</v>
      </c>
      <c r="AX41" s="13">
        <f t="shared" si="25"/>
        <v>22003</v>
      </c>
      <c r="AY41" s="13">
        <f t="shared" si="25"/>
        <v>22786</v>
      </c>
      <c r="AZ41" s="13">
        <f t="shared" si="25"/>
        <v>22003</v>
      </c>
      <c r="BA41" s="13">
        <f t="shared" si="25"/>
        <v>22786</v>
      </c>
      <c r="BB41" s="13">
        <f t="shared" si="25"/>
        <v>21611</v>
      </c>
      <c r="BC41" s="13">
        <f t="shared" si="25"/>
        <v>22394</v>
      </c>
      <c r="BD41" s="13">
        <f t="shared" si="25"/>
        <v>21611</v>
      </c>
    </row>
    <row r="42" spans="1:56" s="16" customFormat="1" ht="12" customHeight="1" x14ac:dyDescent="0.2">
      <c r="A42" s="278">
        <v>4</v>
      </c>
      <c r="B42" s="13">
        <f t="shared" ref="B42" si="26">ROUNDUP(B21*0.87,)</f>
        <v>22707</v>
      </c>
      <c r="C42" s="13">
        <f t="shared" ref="C42:BD42" si="27">ROUNDUP(C21*0.87,)</f>
        <v>23412</v>
      </c>
      <c r="D42" s="13">
        <f t="shared" si="27"/>
        <v>26153</v>
      </c>
      <c r="E42" s="13">
        <f t="shared" si="27"/>
        <v>23412</v>
      </c>
      <c r="F42" s="13">
        <f t="shared" si="27"/>
        <v>24978</v>
      </c>
      <c r="G42" s="13">
        <f t="shared" si="27"/>
        <v>26153</v>
      </c>
      <c r="H42" s="13">
        <f t="shared" si="27"/>
        <v>22003</v>
      </c>
      <c r="I42" s="13">
        <f t="shared" si="27"/>
        <v>20828</v>
      </c>
      <c r="J42" s="13">
        <f t="shared" si="27"/>
        <v>20202</v>
      </c>
      <c r="K42" s="13">
        <f t="shared" si="27"/>
        <v>19732</v>
      </c>
      <c r="L42" s="13">
        <f t="shared" si="27"/>
        <v>19575</v>
      </c>
      <c r="M42" s="13">
        <f t="shared" si="27"/>
        <v>19732</v>
      </c>
      <c r="N42" s="13">
        <f t="shared" si="27"/>
        <v>19575</v>
      </c>
      <c r="O42" s="13">
        <f t="shared" si="27"/>
        <v>19575</v>
      </c>
      <c r="P42" s="13">
        <f t="shared" si="27"/>
        <v>19732</v>
      </c>
      <c r="Q42" s="13">
        <f t="shared" si="27"/>
        <v>19889</v>
      </c>
      <c r="R42" s="13">
        <f t="shared" si="27"/>
        <v>19732</v>
      </c>
      <c r="S42" s="13">
        <f t="shared" si="27"/>
        <v>20202</v>
      </c>
      <c r="T42" s="13">
        <f t="shared" si="27"/>
        <v>22707</v>
      </c>
      <c r="U42" s="13">
        <f t="shared" si="27"/>
        <v>22003</v>
      </c>
      <c r="V42" s="13">
        <f t="shared" si="27"/>
        <v>23412</v>
      </c>
      <c r="W42" s="205">
        <f t="shared" si="27"/>
        <v>26153</v>
      </c>
      <c r="X42" s="205">
        <f t="shared" si="27"/>
        <v>36567</v>
      </c>
      <c r="Y42" s="205">
        <f t="shared" si="27"/>
        <v>38133</v>
      </c>
      <c r="Z42" s="205">
        <f t="shared" si="27"/>
        <v>45963</v>
      </c>
      <c r="AA42" s="205">
        <f t="shared" si="27"/>
        <v>45963</v>
      </c>
      <c r="AB42" s="205">
        <f t="shared" si="27"/>
        <v>42439</v>
      </c>
      <c r="AC42" s="205">
        <f t="shared" si="27"/>
        <v>36567</v>
      </c>
      <c r="AD42" s="205">
        <f t="shared" si="27"/>
        <v>34218</v>
      </c>
      <c r="AE42" s="205">
        <f t="shared" si="27"/>
        <v>29050</v>
      </c>
      <c r="AF42" s="205">
        <f t="shared" si="27"/>
        <v>29833</v>
      </c>
      <c r="AG42" s="205">
        <f t="shared" si="27"/>
        <v>29050</v>
      </c>
      <c r="AH42" s="205">
        <f t="shared" si="27"/>
        <v>29050</v>
      </c>
      <c r="AI42" s="205">
        <f t="shared" si="27"/>
        <v>30616</v>
      </c>
      <c r="AJ42" s="205">
        <f t="shared" si="27"/>
        <v>30616</v>
      </c>
      <c r="AK42" s="205">
        <f t="shared" si="27"/>
        <v>32182</v>
      </c>
      <c r="AL42" s="205">
        <f t="shared" si="27"/>
        <v>32182</v>
      </c>
      <c r="AM42" s="205">
        <f t="shared" si="27"/>
        <v>32965</v>
      </c>
      <c r="AN42" s="205">
        <f t="shared" si="27"/>
        <v>32965</v>
      </c>
      <c r="AO42" s="205">
        <f t="shared" si="27"/>
        <v>32965</v>
      </c>
      <c r="AP42" s="205">
        <f t="shared" si="27"/>
        <v>37036</v>
      </c>
      <c r="AQ42" s="205">
        <f t="shared" si="27"/>
        <v>37036</v>
      </c>
      <c r="AR42" s="205">
        <f t="shared" si="27"/>
        <v>37036</v>
      </c>
      <c r="AS42" s="205">
        <f t="shared" si="27"/>
        <v>32965</v>
      </c>
      <c r="AT42" s="205">
        <f t="shared" si="27"/>
        <v>32182</v>
      </c>
      <c r="AU42" s="205">
        <f t="shared" si="27"/>
        <v>29050</v>
      </c>
      <c r="AV42" s="205">
        <f t="shared" si="27"/>
        <v>30616</v>
      </c>
      <c r="AW42" s="205">
        <f t="shared" si="27"/>
        <v>29833</v>
      </c>
      <c r="AX42" s="13">
        <f t="shared" si="27"/>
        <v>23334</v>
      </c>
      <c r="AY42" s="13">
        <f t="shared" si="27"/>
        <v>24117</v>
      </c>
      <c r="AZ42" s="13">
        <f t="shared" si="27"/>
        <v>23334</v>
      </c>
      <c r="BA42" s="13">
        <f t="shared" si="27"/>
        <v>24117</v>
      </c>
      <c r="BB42" s="13">
        <f t="shared" si="27"/>
        <v>22942</v>
      </c>
      <c r="BC42" s="13">
        <f t="shared" si="27"/>
        <v>23725</v>
      </c>
      <c r="BD42" s="13">
        <f t="shared" si="27"/>
        <v>22942</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18" t="s">
        <v>329</v>
      </c>
    </row>
    <row r="47" spans="1:56" s="14" customFormat="1" ht="12.75" customHeight="1" x14ac:dyDescent="0.2">
      <c r="A47" s="318"/>
    </row>
    <row r="48" spans="1:56"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435</v>
      </c>
    </row>
  </sheetData>
  <mergeCells count="1">
    <mergeCell ref="A46:A49"/>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N63"/>
  <sheetViews>
    <sheetView zoomScaleNormal="100" workbookViewId="0">
      <selection activeCell="Z32" activeCellId="1" sqref="A26:A29 Z32"/>
    </sheetView>
  </sheetViews>
  <sheetFormatPr defaultColWidth="9.140625" defaultRowHeight="15" x14ac:dyDescent="0.25"/>
  <cols>
    <col min="1" max="1" width="68.85546875" style="2" bestFit="1" customWidth="1"/>
    <col min="2" max="3" width="10.42578125" style="1" bestFit="1" customWidth="1"/>
    <col min="4" max="6" width="10.42578125" style="1" customWidth="1"/>
    <col min="7" max="10" width="10.42578125" style="1" hidden="1" customWidth="1"/>
    <col min="11" max="17" width="9.140625" style="1" hidden="1" customWidth="1"/>
    <col min="18" max="27" width="9.140625" style="1"/>
    <col min="28" max="33" width="9.140625" style="1" hidden="1" customWidth="1"/>
    <col min="34" max="16384" width="9.140625" style="1"/>
  </cols>
  <sheetData>
    <row r="1" spans="1:40" s="2" customFormat="1" ht="12.75" x14ac:dyDescent="0.2">
      <c r="A1" s="9" t="s">
        <v>301</v>
      </c>
    </row>
    <row r="2" spans="1:40" s="2" customFormat="1" ht="12.75" x14ac:dyDescent="0.2">
      <c r="A2" s="305" t="s">
        <v>234</v>
      </c>
    </row>
    <row r="3" spans="1:40" s="8" customFormat="1" x14ac:dyDescent="0.25">
      <c r="A3" s="5" t="s">
        <v>59</v>
      </c>
      <c r="B3" s="113">
        <f>'C завтраками| Bed and breakfast'!R4</f>
        <v>45639</v>
      </c>
      <c r="C3" s="113">
        <f>'C завтраками| Bed and breakfast'!S4</f>
        <v>45641</v>
      </c>
      <c r="D3" s="113">
        <f>'C завтраками| Bed and breakfast'!T4</f>
        <v>45646</v>
      </c>
      <c r="E3" s="113">
        <f>'C завтраками| Bed and breakfast'!U4</f>
        <v>45648</v>
      </c>
      <c r="F3" s="113">
        <f>'C завтраками| Bed and breakfast'!V4</f>
        <v>45652</v>
      </c>
      <c r="G3" s="113">
        <f>'C завтраками| Bed and breakfast'!W4</f>
        <v>45653</v>
      </c>
      <c r="H3" s="113">
        <f>'C завтраками| Bed and breakfast'!X4</f>
        <v>45655</v>
      </c>
      <c r="I3" s="113">
        <f>'C завтраками| Bed and breakfast'!Y4</f>
        <v>45656</v>
      </c>
      <c r="J3" s="113">
        <f>'C завтраками| Bed and breakfast'!Z4</f>
        <v>45657</v>
      </c>
      <c r="K3" s="113">
        <f>'C завтраками| Bed and breakfast'!AA4</f>
        <v>45658</v>
      </c>
      <c r="L3" s="113">
        <f>'C завтраками| Bed and breakfast'!AB4</f>
        <v>45662</v>
      </c>
      <c r="M3" s="113">
        <f>'C завтраками| Bed and breakfast'!AC4</f>
        <v>45664</v>
      </c>
      <c r="N3" s="113">
        <f>'C завтраками| Bed and breakfast'!AD4</f>
        <v>45665</v>
      </c>
      <c r="O3" s="113">
        <f>'C завтраками| Bed and breakfast'!AE4</f>
        <v>45666</v>
      </c>
      <c r="P3" s="113">
        <f>'C завтраками| Bed and breakfast'!AF4</f>
        <v>45667</v>
      </c>
      <c r="Q3" s="113">
        <f>'C завтраками| Bed and breakfast'!AG4</f>
        <v>45669</v>
      </c>
      <c r="R3" s="195">
        <f>'C завтраками| Bed and breakfast'!AH4</f>
        <v>45670</v>
      </c>
      <c r="S3" s="195">
        <f>'C завтраками| Bed and breakfast'!AI4</f>
        <v>45674</v>
      </c>
      <c r="T3" s="195">
        <f>'C завтраками| Bed and breakfast'!AJ4</f>
        <v>45676</v>
      </c>
      <c r="U3" s="195">
        <f>'C завтраками| Bed and breakfast'!AK4</f>
        <v>45681</v>
      </c>
      <c r="V3" s="195">
        <f>'C завтраками| Bed and breakfast'!AL4</f>
        <v>45683</v>
      </c>
      <c r="W3" s="195">
        <f>'C завтраками| Bed and breakfast'!AM4</f>
        <v>45688</v>
      </c>
      <c r="X3" s="195">
        <f>'C завтраками| Bed and breakfast'!AN4</f>
        <v>45695</v>
      </c>
      <c r="Y3" s="195">
        <f>'C завтраками| Bed and breakfast'!AO4</f>
        <v>45697</v>
      </c>
      <c r="Z3" s="195">
        <f>'C завтраками| Bed and breakfast'!AP4</f>
        <v>45702</v>
      </c>
      <c r="AA3" s="195">
        <f>'C завтраками| Bed and breakfast'!AQ4</f>
        <v>45704</v>
      </c>
      <c r="AB3" s="113">
        <f>'C завтраками| Bed and breakfast'!AR4</f>
        <v>45709</v>
      </c>
      <c r="AC3" s="113">
        <f>'C завтраками| Bed and breakfast'!AS4</f>
        <v>45712</v>
      </c>
      <c r="AD3" s="113">
        <f>'C завтраками| Bed and breakfast'!AT4</f>
        <v>45717</v>
      </c>
      <c r="AE3" s="113">
        <f>'C завтраками| Bed and breakfast'!AU4</f>
        <v>45718</v>
      </c>
      <c r="AF3" s="113">
        <f>'C завтраками| Bed and breakfast'!AV4</f>
        <v>45723</v>
      </c>
      <c r="AG3" s="113">
        <f>'C завтраками| Bed and breakfast'!AW4</f>
        <v>45726</v>
      </c>
      <c r="AH3" s="113">
        <f>'C завтраками| Bed and breakfast'!AX4</f>
        <v>45727</v>
      </c>
      <c r="AI3" s="113">
        <f>'C завтраками| Bed and breakfast'!AY4</f>
        <v>45730</v>
      </c>
      <c r="AJ3" s="113">
        <f>'C завтраками| Bed and breakfast'!AZ4</f>
        <v>45732</v>
      </c>
      <c r="AK3" s="113">
        <f>'C завтраками| Bed and breakfast'!BA4</f>
        <v>45737</v>
      </c>
      <c r="AL3" s="113">
        <f>'C завтраками| Bed and breakfast'!BB4</f>
        <v>45739</v>
      </c>
      <c r="AM3" s="113">
        <f>'C завтраками| Bed and breakfast'!BC4</f>
        <v>45744</v>
      </c>
      <c r="AN3" s="113">
        <f>'C завтраками| Bed and breakfast'!BD4</f>
        <v>45746</v>
      </c>
    </row>
    <row r="4" spans="1:40" s="8" customFormat="1" x14ac:dyDescent="0.25">
      <c r="A4" s="5"/>
      <c r="B4" s="113">
        <f>'C завтраками| Bed and breakfast'!R5</f>
        <v>45640</v>
      </c>
      <c r="C4" s="113">
        <f>'C завтраками| Bed and breakfast'!S5</f>
        <v>45645</v>
      </c>
      <c r="D4" s="113">
        <f>'C завтраками| Bed and breakfast'!T5</f>
        <v>45647</v>
      </c>
      <c r="E4" s="113">
        <f>'C завтраками| Bed and breakfast'!U5</f>
        <v>45651</v>
      </c>
      <c r="F4" s="113">
        <f>'C завтраками| Bed and breakfast'!V5</f>
        <v>45652</v>
      </c>
      <c r="G4" s="113">
        <f>'C завтраками| Bed and breakfast'!W5</f>
        <v>45654</v>
      </c>
      <c r="H4" s="113">
        <f>'C завтраками| Bed and breakfast'!X5</f>
        <v>45655</v>
      </c>
      <c r="I4" s="113">
        <f>'C завтраками| Bed and breakfast'!Y5</f>
        <v>45656</v>
      </c>
      <c r="J4" s="113">
        <f>'C завтраками| Bed and breakfast'!Z5</f>
        <v>45657</v>
      </c>
      <c r="K4" s="113">
        <f>'C завтраками| Bed and breakfast'!AA5</f>
        <v>45661</v>
      </c>
      <c r="L4" s="113">
        <f>'C завтраками| Bed and breakfast'!AB5</f>
        <v>45663</v>
      </c>
      <c r="M4" s="113">
        <f>'C завтраками| Bed and breakfast'!AC5</f>
        <v>45664</v>
      </c>
      <c r="N4" s="113">
        <f>'C завтраками| Bed and breakfast'!AD5</f>
        <v>45665</v>
      </c>
      <c r="O4" s="113">
        <f>'C завтраками| Bed and breakfast'!AE5</f>
        <v>45666</v>
      </c>
      <c r="P4" s="113">
        <f>'C завтраками| Bed and breakfast'!AF5</f>
        <v>45668</v>
      </c>
      <c r="Q4" s="113">
        <f>'C завтраками| Bed and breakfast'!AG5</f>
        <v>45669</v>
      </c>
      <c r="R4" s="195">
        <f>'C завтраками| Bed and breakfast'!AH5</f>
        <v>45673</v>
      </c>
      <c r="S4" s="195">
        <f>'C завтраками| Bed and breakfast'!AI5</f>
        <v>45675</v>
      </c>
      <c r="T4" s="195">
        <f>'C завтраками| Bed and breakfast'!AJ5</f>
        <v>45680</v>
      </c>
      <c r="U4" s="195">
        <f>'C завтраками| Bed and breakfast'!AK5</f>
        <v>45682</v>
      </c>
      <c r="V4" s="195">
        <f>'C завтраками| Bed and breakfast'!AL5</f>
        <v>45687</v>
      </c>
      <c r="W4" s="195">
        <f>'C завтраками| Bed and breakfast'!AM5</f>
        <v>45694</v>
      </c>
      <c r="X4" s="195">
        <f>'C завтраками| Bed and breakfast'!AN5</f>
        <v>45696</v>
      </c>
      <c r="Y4" s="195">
        <f>'C завтраками| Bed and breakfast'!AO5</f>
        <v>45701</v>
      </c>
      <c r="Z4" s="195">
        <f>'C завтраками| Bed and breakfast'!AP5</f>
        <v>45703</v>
      </c>
      <c r="AA4" s="195">
        <f>'C завтраками| Bed and breakfast'!AQ5</f>
        <v>45708</v>
      </c>
      <c r="AB4" s="113">
        <f>'C завтраками| Bed and breakfast'!AR5</f>
        <v>45711</v>
      </c>
      <c r="AC4" s="113">
        <f>'C завтраками| Bed and breakfast'!AS5</f>
        <v>45716</v>
      </c>
      <c r="AD4" s="113">
        <f>'C завтраками| Bed and breakfast'!AT5</f>
        <v>45717</v>
      </c>
      <c r="AE4" s="113">
        <f>'C завтраками| Bed and breakfast'!AU5</f>
        <v>45722</v>
      </c>
      <c r="AF4" s="113">
        <f>'C завтраками| Bed and breakfast'!AV5</f>
        <v>45725</v>
      </c>
      <c r="AG4" s="113">
        <f>'C завтраками| Bed and breakfast'!AW5</f>
        <v>45726</v>
      </c>
      <c r="AH4" s="113">
        <f>'C завтраками| Bed and breakfast'!AX5</f>
        <v>45729</v>
      </c>
      <c r="AI4" s="113">
        <f>'C завтраками| Bed and breakfast'!AY5</f>
        <v>45731</v>
      </c>
      <c r="AJ4" s="113">
        <f>'C завтраками| Bed and breakfast'!AZ5</f>
        <v>45736</v>
      </c>
      <c r="AK4" s="113">
        <f>'C завтраками| Bed and breakfast'!BA5</f>
        <v>45738</v>
      </c>
      <c r="AL4" s="113">
        <f>'C завтраками| Bed and breakfast'!BB5</f>
        <v>45743</v>
      </c>
      <c r="AM4" s="113">
        <f>'C завтраками| Bed and breakfast'!BC5</f>
        <v>45745</v>
      </c>
      <c r="AN4" s="113">
        <f>'C завтраками| Bed and breakfast'!BD5</f>
        <v>45747</v>
      </c>
    </row>
    <row r="5" spans="1:4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40" s="16" customFormat="1" ht="12" customHeight="1" x14ac:dyDescent="0.2">
      <c r="A6" s="43">
        <v>1</v>
      </c>
      <c r="B6" s="13">
        <f>'C завтраками| Bed and breakfast'!R7*0.9</f>
        <v>5670</v>
      </c>
      <c r="C6" s="13">
        <f>'C завтраками| Bed and breakfast'!S7*0.9</f>
        <v>6210</v>
      </c>
      <c r="D6" s="13">
        <f>'C завтраками| Bed and breakfast'!T7*0.9</f>
        <v>9090</v>
      </c>
      <c r="E6" s="13">
        <f>'C завтраками| Bed and breakfast'!U7*0.9</f>
        <v>8280</v>
      </c>
      <c r="F6" s="13">
        <f>'C завтраками| Bed and breakfast'!V7*0.9</f>
        <v>9900</v>
      </c>
      <c r="G6" s="13">
        <f>'C завтраками| Bed and breakfast'!W7*0.9</f>
        <v>13050</v>
      </c>
      <c r="H6" s="13">
        <f>'C завтраками| Bed and breakfast'!X7*0.9</f>
        <v>20700</v>
      </c>
      <c r="I6" s="13">
        <f>'C завтраками| Bed and breakfast'!Y7*0.9</f>
        <v>22500</v>
      </c>
      <c r="J6" s="13">
        <f>'C завтраками| Bed and breakfast'!Z7*0.9</f>
        <v>31500</v>
      </c>
      <c r="K6" s="13">
        <f>'C завтраками| Bed and breakfast'!AA7*0.9</f>
        <v>31500</v>
      </c>
      <c r="L6" s="13">
        <f>'C завтраками| Bed and breakfast'!AB7*0.9</f>
        <v>27450</v>
      </c>
      <c r="M6" s="13">
        <f>'C завтраками| Bed and breakfast'!AC7*0.9</f>
        <v>20700</v>
      </c>
      <c r="N6" s="13">
        <f>'C завтраками| Bed and breakfast'!AD7*0.9</f>
        <v>18000</v>
      </c>
      <c r="O6" s="13">
        <f>'C завтраками| Bed and breakfast'!AE7*0.9</f>
        <v>12600</v>
      </c>
      <c r="P6" s="13">
        <f>'C завтраками| Bed and breakfast'!AF7*0.9</f>
        <v>13500</v>
      </c>
      <c r="Q6" s="13">
        <f>'C завтраками| Bed and breakfast'!AG7*0.9</f>
        <v>12600</v>
      </c>
      <c r="R6" s="13">
        <f>'C завтраками| Bed and breakfast'!AH7*0.9</f>
        <v>12600</v>
      </c>
      <c r="S6" s="13">
        <f>'C завтраками| Bed and breakfast'!AI7*0.9</f>
        <v>14400</v>
      </c>
      <c r="T6" s="205">
        <f>'C завтраками| Bed and breakfast'!AJ7*0.9</f>
        <v>14400</v>
      </c>
      <c r="U6" s="13">
        <f>'C завтраками| Bed and breakfast'!AK7*0.9</f>
        <v>16200</v>
      </c>
      <c r="V6" s="13">
        <f>'C завтраками| Bed and breakfast'!AL7*0.9</f>
        <v>16200</v>
      </c>
      <c r="W6" s="205">
        <f>'C завтраками| Bed and breakfast'!AM7*0.9</f>
        <v>17100</v>
      </c>
      <c r="X6" s="13">
        <f>'C завтраками| Bed and breakfast'!AN7*0.9</f>
        <v>17100</v>
      </c>
      <c r="Y6" s="205">
        <f>'C завтраками| Bed and breakfast'!AO7*0.9</f>
        <v>17100</v>
      </c>
      <c r="Z6" s="205">
        <f>'C завтраками| Bed and breakfast'!AP7*0.9</f>
        <v>21780</v>
      </c>
      <c r="AA6" s="205">
        <f>'C завтраками| Bed and breakfast'!AQ7*0.9</f>
        <v>21780</v>
      </c>
      <c r="AB6" s="13">
        <f>'C завтраками| Bed and breakfast'!AR7*0.9</f>
        <v>21780</v>
      </c>
      <c r="AC6" s="13">
        <f>'C завтраками| Bed and breakfast'!AS7*0.9</f>
        <v>17100</v>
      </c>
      <c r="AD6" s="13">
        <f>'C завтраками| Bed and breakfast'!AT7*0.9</f>
        <v>16200</v>
      </c>
      <c r="AE6" s="13">
        <f>'C завтраками| Bed and breakfast'!AU7*0.9</f>
        <v>12600</v>
      </c>
      <c r="AF6" s="13">
        <f>'C завтраками| Bed and breakfast'!AV7*0.9</f>
        <v>14400</v>
      </c>
      <c r="AG6" s="13">
        <f>'C завтраками| Bed and breakfast'!AW7*0.9</f>
        <v>13500</v>
      </c>
      <c r="AH6" s="13">
        <f>'C завтраками| Bed and breakfast'!AX7*0.9</f>
        <v>8730</v>
      </c>
      <c r="AI6" s="13">
        <f>'C завтраками| Bed and breakfast'!AY7*0.9</f>
        <v>9630</v>
      </c>
      <c r="AJ6" s="13">
        <f>'C завтраками| Bed and breakfast'!AZ7*0.9</f>
        <v>8730</v>
      </c>
      <c r="AK6" s="13">
        <f>'C завтраками| Bed and breakfast'!BA7*0.9</f>
        <v>9630</v>
      </c>
      <c r="AL6" s="13">
        <f>'C завтраками| Bed and breakfast'!BB7*0.9</f>
        <v>8280</v>
      </c>
      <c r="AM6" s="13">
        <f>'C завтраками| Bed and breakfast'!BC7*0.9</f>
        <v>9180</v>
      </c>
      <c r="AN6" s="13">
        <f>'C завтраками| Bed and breakfast'!BD7*0.9</f>
        <v>8280</v>
      </c>
    </row>
    <row r="7" spans="1:40" s="16" customFormat="1" ht="12" customHeight="1" x14ac:dyDescent="0.2">
      <c r="A7" s="43">
        <v>2</v>
      </c>
      <c r="B7" s="13">
        <f>'C завтраками| Bed and breakfast'!R8*0.9</f>
        <v>6840</v>
      </c>
      <c r="C7" s="13">
        <f>'C завтраками| Bed and breakfast'!S8*0.9</f>
        <v>7380</v>
      </c>
      <c r="D7" s="13">
        <f>'C завтраками| Bed and breakfast'!T8*0.9</f>
        <v>10260</v>
      </c>
      <c r="E7" s="13">
        <f>'C завтраками| Bed and breakfast'!U8*0.9</f>
        <v>9450</v>
      </c>
      <c r="F7" s="13">
        <f>'C завтраками| Bed and breakfast'!V8*0.9</f>
        <v>11070</v>
      </c>
      <c r="G7" s="13">
        <f>'C завтраками| Bed and breakfast'!W8*0.9</f>
        <v>14220</v>
      </c>
      <c r="H7" s="13">
        <f>'C завтраками| Bed and breakfast'!X8*0.9</f>
        <v>22410</v>
      </c>
      <c r="I7" s="13">
        <f>'C завтраками| Bed and breakfast'!Y8*0.9</f>
        <v>24210</v>
      </c>
      <c r="J7" s="13">
        <f>'C завтраками| Bed and breakfast'!Z8*0.9</f>
        <v>33210</v>
      </c>
      <c r="K7" s="13">
        <f>'C завтраками| Bed and breakfast'!AA8*0.9</f>
        <v>33210</v>
      </c>
      <c r="L7" s="13">
        <f>'C завтраками| Bed and breakfast'!AB8*0.9</f>
        <v>29160</v>
      </c>
      <c r="M7" s="13">
        <f>'C завтраками| Bed and breakfast'!AC8*0.9</f>
        <v>22410</v>
      </c>
      <c r="N7" s="13">
        <f>'C завтраками| Bed and breakfast'!AD8*0.9</f>
        <v>19710</v>
      </c>
      <c r="O7" s="13">
        <f>'C завтраками| Bed and breakfast'!AE8*0.9</f>
        <v>14130</v>
      </c>
      <c r="P7" s="13">
        <f>'C завтраками| Bed and breakfast'!AF8*0.9</f>
        <v>15030</v>
      </c>
      <c r="Q7" s="13">
        <f>'C завтраками| Bed and breakfast'!AG8*0.9</f>
        <v>14130</v>
      </c>
      <c r="R7" s="13">
        <f>'C завтраками| Bed and breakfast'!AH8*0.9</f>
        <v>14130</v>
      </c>
      <c r="S7" s="13">
        <f>'C завтраками| Bed and breakfast'!AI8*0.9</f>
        <v>15930</v>
      </c>
      <c r="T7" s="205">
        <f>'C завтраками| Bed and breakfast'!AJ8*0.9</f>
        <v>15930</v>
      </c>
      <c r="U7" s="13">
        <f>'C завтраками| Bed and breakfast'!AK8*0.9</f>
        <v>17730</v>
      </c>
      <c r="V7" s="13">
        <f>'C завтраками| Bed and breakfast'!AL8*0.9</f>
        <v>17730</v>
      </c>
      <c r="W7" s="205">
        <f>'C завтраками| Bed and breakfast'!AM8*0.9</f>
        <v>18630</v>
      </c>
      <c r="X7" s="13">
        <f>'C завтраками| Bed and breakfast'!AN8*0.9</f>
        <v>18630</v>
      </c>
      <c r="Y7" s="205">
        <f>'C завтраками| Bed and breakfast'!AO8*0.9</f>
        <v>18630</v>
      </c>
      <c r="Z7" s="205">
        <f>'C завтраками| Bed and breakfast'!AP8*0.9</f>
        <v>23310</v>
      </c>
      <c r="AA7" s="205">
        <f>'C завтраками| Bed and breakfast'!AQ8*0.9</f>
        <v>23310</v>
      </c>
      <c r="AB7" s="13">
        <f>'C завтраками| Bed and breakfast'!AR8*0.9</f>
        <v>23310</v>
      </c>
      <c r="AC7" s="13">
        <f>'C завтраками| Bed and breakfast'!AS8*0.9</f>
        <v>18630</v>
      </c>
      <c r="AD7" s="13">
        <f>'C завтраками| Bed and breakfast'!AT8*0.9</f>
        <v>17730</v>
      </c>
      <c r="AE7" s="13">
        <f>'C завтраками| Bed and breakfast'!AU8*0.9</f>
        <v>14130</v>
      </c>
      <c r="AF7" s="13">
        <f>'C завтраками| Bed and breakfast'!AV8*0.9</f>
        <v>15930</v>
      </c>
      <c r="AG7" s="13">
        <f>'C завтраками| Bed and breakfast'!AW8*0.9</f>
        <v>15030</v>
      </c>
      <c r="AH7" s="13">
        <f>'C завтраками| Bed and breakfast'!AX8*0.9</f>
        <v>10260</v>
      </c>
      <c r="AI7" s="13">
        <f>'C завтраками| Bed and breakfast'!AY8*0.9</f>
        <v>11160</v>
      </c>
      <c r="AJ7" s="13">
        <f>'C завтраками| Bed and breakfast'!AZ8*0.9</f>
        <v>10260</v>
      </c>
      <c r="AK7" s="13">
        <f>'C завтраками| Bed and breakfast'!BA8*0.9</f>
        <v>11160</v>
      </c>
      <c r="AL7" s="13">
        <f>'C завтраками| Bed and breakfast'!BB8*0.9</f>
        <v>9810</v>
      </c>
      <c r="AM7" s="13">
        <f>'C завтраками| Bed and breakfast'!BC8*0.9</f>
        <v>10710</v>
      </c>
      <c r="AN7" s="13">
        <f>'C завтраками| Bed and breakfast'!BD8*0.9</f>
        <v>9810</v>
      </c>
    </row>
    <row r="8" spans="1:4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s="16" customFormat="1" ht="12" customHeight="1" x14ac:dyDescent="0.2">
      <c r="A9" s="43">
        <v>1</v>
      </c>
      <c r="B9" s="13">
        <f>'C завтраками| Bed and breakfast'!R10*0.9</f>
        <v>7020</v>
      </c>
      <c r="C9" s="13">
        <f>'C завтраками| Bed and breakfast'!S10*0.9</f>
        <v>7560</v>
      </c>
      <c r="D9" s="13">
        <f>'C завтраками| Bed and breakfast'!T10*0.9</f>
        <v>10440</v>
      </c>
      <c r="E9" s="13">
        <f>'C завтраками| Bed and breakfast'!U10*0.9</f>
        <v>9630</v>
      </c>
      <c r="F9" s="13">
        <f>'C завтраками| Bed and breakfast'!V10*0.9</f>
        <v>11250</v>
      </c>
      <c r="G9" s="13">
        <f>'C завтраками| Bed and breakfast'!W10*0.9</f>
        <v>14400</v>
      </c>
      <c r="H9" s="13">
        <f>'C завтраками| Bed and breakfast'!X10*0.9</f>
        <v>22950</v>
      </c>
      <c r="I9" s="13">
        <f>'C завтраками| Bed and breakfast'!Y10*0.9</f>
        <v>24750</v>
      </c>
      <c r="J9" s="13">
        <f>'C завтраками| Bed and breakfast'!Z10*0.9</f>
        <v>33750</v>
      </c>
      <c r="K9" s="13">
        <f>'C завтраками| Bed and breakfast'!AA10*0.9</f>
        <v>33750</v>
      </c>
      <c r="L9" s="13">
        <f>'C завтраками| Bed and breakfast'!AB10*0.9</f>
        <v>29700</v>
      </c>
      <c r="M9" s="13">
        <f>'C завтраками| Bed and breakfast'!AC10*0.9</f>
        <v>22950</v>
      </c>
      <c r="N9" s="13">
        <f>'C завтраками| Bed and breakfast'!AD10*0.9</f>
        <v>20250</v>
      </c>
      <c r="O9" s="13">
        <f>'C завтраками| Bed and breakfast'!AE10*0.9</f>
        <v>14850</v>
      </c>
      <c r="P9" s="13">
        <f>'C завтраками| Bed and breakfast'!AF10*0.9</f>
        <v>15750</v>
      </c>
      <c r="Q9" s="13">
        <f>'C завтраками| Bed and breakfast'!AG10*0.9</f>
        <v>14850</v>
      </c>
      <c r="R9" s="205">
        <f>'C завтраками| Bed and breakfast'!AH10*0.9</f>
        <v>14850</v>
      </c>
      <c r="S9" s="205">
        <f>'C завтраками| Bed and breakfast'!AI10*0.9</f>
        <v>16650</v>
      </c>
      <c r="T9" s="205">
        <f>'C завтраками| Bed and breakfast'!AJ10*0.9</f>
        <v>16650</v>
      </c>
      <c r="U9" s="205">
        <f>'C завтраками| Bed and breakfast'!AK10*0.9</f>
        <v>18450</v>
      </c>
      <c r="V9" s="205">
        <f>'C завтраками| Bed and breakfast'!AL10*0.9</f>
        <v>18450</v>
      </c>
      <c r="W9" s="205">
        <f>'C завтраками| Bed and breakfast'!AM10*0.9</f>
        <v>19350</v>
      </c>
      <c r="X9" s="205">
        <f>'C завтраками| Bed and breakfast'!AN10*0.9</f>
        <v>19350</v>
      </c>
      <c r="Y9" s="205">
        <f>'C завтраками| Bed and breakfast'!AO10*0.9</f>
        <v>19350</v>
      </c>
      <c r="Z9" s="205">
        <f>'C завтраками| Bed and breakfast'!AP10*0.9</f>
        <v>24030</v>
      </c>
      <c r="AA9" s="205">
        <f>'C завтраками| Bed and breakfast'!AQ10*0.9</f>
        <v>24030</v>
      </c>
      <c r="AB9" s="13">
        <f>'C завтраками| Bed and breakfast'!AR10*0.9</f>
        <v>24030</v>
      </c>
      <c r="AC9" s="13">
        <f>'C завтраками| Bed and breakfast'!AS10*0.9</f>
        <v>19350</v>
      </c>
      <c r="AD9" s="13">
        <f>'C завтраками| Bed and breakfast'!AT10*0.9</f>
        <v>18450</v>
      </c>
      <c r="AE9" s="13">
        <f>'C завтраками| Bed and breakfast'!AU10*0.9</f>
        <v>14850</v>
      </c>
      <c r="AF9" s="13">
        <f>'C завтраками| Bed and breakfast'!AV10*0.9</f>
        <v>16650</v>
      </c>
      <c r="AG9" s="13">
        <f>'C завтраками| Bed and breakfast'!AW10*0.9</f>
        <v>15750</v>
      </c>
      <c r="AH9" s="13">
        <f>'C завтраками| Bed and breakfast'!AX10*0.9</f>
        <v>10260</v>
      </c>
      <c r="AI9" s="13">
        <f>'C завтраками| Bed and breakfast'!AY10*0.9</f>
        <v>11160</v>
      </c>
      <c r="AJ9" s="13">
        <f>'C завтраками| Bed and breakfast'!AZ10*0.9</f>
        <v>10260</v>
      </c>
      <c r="AK9" s="13">
        <f>'C завтраками| Bed and breakfast'!BA10*0.9</f>
        <v>11160</v>
      </c>
      <c r="AL9" s="13">
        <f>'C завтраками| Bed and breakfast'!BB10*0.9</f>
        <v>9810</v>
      </c>
      <c r="AM9" s="13">
        <f>'C завтраками| Bed and breakfast'!BC10*0.9</f>
        <v>10710</v>
      </c>
      <c r="AN9" s="13">
        <f>'C завтраками| Bed and breakfast'!BD10*0.9</f>
        <v>9810</v>
      </c>
    </row>
    <row r="10" spans="1:40" s="16" customFormat="1" ht="12" customHeight="1" x14ac:dyDescent="0.2">
      <c r="A10" s="43">
        <v>2</v>
      </c>
      <c r="B10" s="13">
        <f>'C завтраками| Bed and breakfast'!R11*0.9</f>
        <v>8190</v>
      </c>
      <c r="C10" s="13">
        <f>'C завтраками| Bed and breakfast'!S11*0.9</f>
        <v>8730</v>
      </c>
      <c r="D10" s="13">
        <f>'C завтраками| Bed and breakfast'!T11*0.9</f>
        <v>11610</v>
      </c>
      <c r="E10" s="13">
        <f>'C завтраками| Bed and breakfast'!U11*0.9</f>
        <v>10800</v>
      </c>
      <c r="F10" s="13">
        <f>'C завтраками| Bed and breakfast'!V11*0.9</f>
        <v>12420</v>
      </c>
      <c r="G10" s="13">
        <f>'C завтраками| Bed and breakfast'!W11*0.9</f>
        <v>15570</v>
      </c>
      <c r="H10" s="13">
        <f>'C завтраками| Bed and breakfast'!X11*0.9</f>
        <v>24660</v>
      </c>
      <c r="I10" s="13">
        <f>'C завтраками| Bed and breakfast'!Y11*0.9</f>
        <v>26460</v>
      </c>
      <c r="J10" s="13">
        <f>'C завтраками| Bed and breakfast'!Z11*0.9</f>
        <v>35460</v>
      </c>
      <c r="K10" s="13">
        <f>'C завтраками| Bed and breakfast'!AA11*0.9</f>
        <v>35460</v>
      </c>
      <c r="L10" s="13">
        <f>'C завтраками| Bed and breakfast'!AB11*0.9</f>
        <v>31410</v>
      </c>
      <c r="M10" s="13">
        <f>'C завтраками| Bed and breakfast'!AC11*0.9</f>
        <v>24660</v>
      </c>
      <c r="N10" s="13">
        <f>'C завтраками| Bed and breakfast'!AD11*0.9</f>
        <v>21960</v>
      </c>
      <c r="O10" s="13">
        <f>'C завтраками| Bed and breakfast'!AE11*0.9</f>
        <v>16380</v>
      </c>
      <c r="P10" s="13">
        <f>'C завтраками| Bed and breakfast'!AF11*0.9</f>
        <v>17280</v>
      </c>
      <c r="Q10" s="13">
        <f>'C завтраками| Bed and breakfast'!AG11*0.9</f>
        <v>16380</v>
      </c>
      <c r="R10" s="205">
        <f>'C завтраками| Bed and breakfast'!AH11*0.9</f>
        <v>16380</v>
      </c>
      <c r="S10" s="205">
        <f>'C завтраками| Bed and breakfast'!AI11*0.9</f>
        <v>18180</v>
      </c>
      <c r="T10" s="205">
        <f>'C завтраками| Bed and breakfast'!AJ11*0.9</f>
        <v>18180</v>
      </c>
      <c r="U10" s="205">
        <f>'C завтраками| Bed and breakfast'!AK11*0.9</f>
        <v>19980</v>
      </c>
      <c r="V10" s="205">
        <f>'C завтраками| Bed and breakfast'!AL11*0.9</f>
        <v>19980</v>
      </c>
      <c r="W10" s="205">
        <f>'C завтраками| Bed and breakfast'!AM11*0.9</f>
        <v>20880</v>
      </c>
      <c r="X10" s="205">
        <f>'C завтраками| Bed and breakfast'!AN11*0.9</f>
        <v>20880</v>
      </c>
      <c r="Y10" s="205">
        <f>'C завтраками| Bed and breakfast'!AO11*0.9</f>
        <v>20880</v>
      </c>
      <c r="Z10" s="205">
        <f>'C завтраками| Bed and breakfast'!AP11*0.9</f>
        <v>25560</v>
      </c>
      <c r="AA10" s="205">
        <f>'C завтраками| Bed and breakfast'!AQ11*0.9</f>
        <v>25560</v>
      </c>
      <c r="AB10" s="13">
        <f>'C завтраками| Bed and breakfast'!AR11*0.9</f>
        <v>25560</v>
      </c>
      <c r="AC10" s="13">
        <f>'C завтраками| Bed and breakfast'!AS11*0.9</f>
        <v>20880</v>
      </c>
      <c r="AD10" s="13">
        <f>'C завтраками| Bed and breakfast'!AT11*0.9</f>
        <v>19980</v>
      </c>
      <c r="AE10" s="13">
        <f>'C завтраками| Bed and breakfast'!AU11*0.9</f>
        <v>16380</v>
      </c>
      <c r="AF10" s="13">
        <f>'C завтраками| Bed and breakfast'!AV11*0.9</f>
        <v>18180</v>
      </c>
      <c r="AG10" s="13">
        <f>'C завтраками| Bed and breakfast'!AW11*0.9</f>
        <v>17280</v>
      </c>
      <c r="AH10" s="13">
        <f>'C завтраками| Bed and breakfast'!AX11*0.9</f>
        <v>11790</v>
      </c>
      <c r="AI10" s="13">
        <f>'C завтраками| Bed and breakfast'!AY11*0.9</f>
        <v>12690</v>
      </c>
      <c r="AJ10" s="13">
        <f>'C завтраками| Bed and breakfast'!AZ11*0.9</f>
        <v>11790</v>
      </c>
      <c r="AK10" s="13">
        <f>'C завтраками| Bed and breakfast'!BA11*0.9</f>
        <v>12690</v>
      </c>
      <c r="AL10" s="13">
        <f>'C завтраками| Bed and breakfast'!BB11*0.9</f>
        <v>11340</v>
      </c>
      <c r="AM10" s="13">
        <f>'C завтраками| Bed and breakfast'!BC11*0.9</f>
        <v>12240</v>
      </c>
      <c r="AN10" s="13">
        <f>'C завтраками| Bed and breakfast'!BD11*0.9</f>
        <v>11340</v>
      </c>
    </row>
    <row r="11" spans="1:40"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s="16" customFormat="1" ht="12" customHeight="1" x14ac:dyDescent="0.2">
      <c r="A12" s="4">
        <v>1</v>
      </c>
      <c r="B12" s="13">
        <f>'C завтраками| Bed and breakfast'!R13*0.9</f>
        <v>11520</v>
      </c>
      <c r="C12" s="13">
        <f>'C завтраками| Bed and breakfast'!S13*0.9</f>
        <v>12060</v>
      </c>
      <c r="D12" s="13">
        <f>'C завтраками| Bed and breakfast'!T13*0.9</f>
        <v>14940</v>
      </c>
      <c r="E12" s="13">
        <f>'C завтраками| Bed and breakfast'!U13*0.9</f>
        <v>14130</v>
      </c>
      <c r="F12" s="13">
        <f>'C завтраками| Bed and breakfast'!V13*0.9</f>
        <v>15750</v>
      </c>
      <c r="G12" s="13">
        <f>'C завтраками| Bed and breakfast'!W13*0.9</f>
        <v>18900</v>
      </c>
      <c r="H12" s="13">
        <f>'C завтраками| Bed and breakfast'!X13*0.9</f>
        <v>29700</v>
      </c>
      <c r="I12" s="13">
        <f>'C завтраками| Bed and breakfast'!Y13*0.9</f>
        <v>31500</v>
      </c>
      <c r="J12" s="13">
        <f>'C завтраками| Bed and breakfast'!Z13*0.9</f>
        <v>40500</v>
      </c>
      <c r="K12" s="13">
        <f>'C завтраками| Bed and breakfast'!AA13*0.9</f>
        <v>40500</v>
      </c>
      <c r="L12" s="13">
        <f>'C завтраками| Bed and breakfast'!AB13*0.9</f>
        <v>36450</v>
      </c>
      <c r="M12" s="13">
        <f>'C завтраками| Bed and breakfast'!AC13*0.9</f>
        <v>29700</v>
      </c>
      <c r="N12" s="13">
        <f>'C завтраками| Bed and breakfast'!AD13*0.9</f>
        <v>27000</v>
      </c>
      <c r="O12" s="13">
        <f>'C завтраками| Bed and breakfast'!AE13*0.9</f>
        <v>21600</v>
      </c>
      <c r="P12" s="13">
        <f>'C завтраками| Bed and breakfast'!AF13*0.9</f>
        <v>22500</v>
      </c>
      <c r="Q12" s="13">
        <f>'C завтраками| Bed and breakfast'!AG13*0.9</f>
        <v>21600</v>
      </c>
      <c r="R12" s="205">
        <f>'C завтраками| Bed and breakfast'!AH13*0.9</f>
        <v>21600</v>
      </c>
      <c r="S12" s="205">
        <f>'C завтраками| Bed and breakfast'!AI13*0.9</f>
        <v>23400</v>
      </c>
      <c r="T12" s="205">
        <f>'C завтраками| Bed and breakfast'!AJ13*0.9</f>
        <v>23400</v>
      </c>
      <c r="U12" s="205">
        <f>'C завтраками| Bed and breakfast'!AK13*0.9</f>
        <v>25200</v>
      </c>
      <c r="V12" s="205">
        <f>'C завтраками| Bed and breakfast'!AL13*0.9</f>
        <v>25200</v>
      </c>
      <c r="W12" s="205">
        <f>'C завтраками| Bed and breakfast'!AM13*0.9</f>
        <v>26100</v>
      </c>
      <c r="X12" s="205">
        <f>'C завтраками| Bed and breakfast'!AN13*0.9</f>
        <v>26100</v>
      </c>
      <c r="Y12" s="205">
        <f>'C завтраками| Bed and breakfast'!AO13*0.9</f>
        <v>26100</v>
      </c>
      <c r="Z12" s="205">
        <f>'C завтраками| Bed and breakfast'!AP13*0.9</f>
        <v>30780</v>
      </c>
      <c r="AA12" s="205">
        <f>'C завтраками| Bed and breakfast'!AQ13*0.9</f>
        <v>30780</v>
      </c>
      <c r="AB12" s="13">
        <f>'C завтраками| Bed and breakfast'!AR13*0.9</f>
        <v>30780</v>
      </c>
      <c r="AC12" s="13">
        <f>'C завтраками| Bed and breakfast'!AS13*0.9</f>
        <v>26100</v>
      </c>
      <c r="AD12" s="13">
        <f>'C завтраками| Bed and breakfast'!AT13*0.9</f>
        <v>25200</v>
      </c>
      <c r="AE12" s="13">
        <f>'C завтраками| Bed and breakfast'!AU13*0.9</f>
        <v>21600</v>
      </c>
      <c r="AF12" s="13">
        <f>'C завтраками| Bed and breakfast'!AV13*0.9</f>
        <v>23400</v>
      </c>
      <c r="AG12" s="13">
        <f>'C завтраками| Bed and breakfast'!AW13*0.9</f>
        <v>22500</v>
      </c>
      <c r="AH12" s="13">
        <f>'C завтраками| Bed and breakfast'!AX13*0.9</f>
        <v>13680</v>
      </c>
      <c r="AI12" s="13">
        <f>'C завтраками| Bed and breakfast'!AY13*0.9</f>
        <v>14580</v>
      </c>
      <c r="AJ12" s="13">
        <f>'C завтраками| Bed and breakfast'!AZ13*0.9</f>
        <v>13680</v>
      </c>
      <c r="AK12" s="13">
        <f>'C завтраками| Bed and breakfast'!BA13*0.9</f>
        <v>14580</v>
      </c>
      <c r="AL12" s="13">
        <f>'C завтраками| Bed and breakfast'!BB13*0.9</f>
        <v>13230</v>
      </c>
      <c r="AM12" s="13">
        <f>'C завтраками| Bed and breakfast'!BC13*0.9</f>
        <v>14130</v>
      </c>
      <c r="AN12" s="13">
        <f>'C завтраками| Bed and breakfast'!BD13*0.9</f>
        <v>13230</v>
      </c>
    </row>
    <row r="13" spans="1:40" s="16" customFormat="1" ht="12" customHeight="1" x14ac:dyDescent="0.2">
      <c r="A13" s="4">
        <v>2</v>
      </c>
      <c r="B13" s="13">
        <f>'C завтраками| Bed and breakfast'!R14*0.9</f>
        <v>12690</v>
      </c>
      <c r="C13" s="13">
        <f>'C завтраками| Bed and breakfast'!S14*0.9</f>
        <v>13230</v>
      </c>
      <c r="D13" s="13">
        <f>'C завтраками| Bed and breakfast'!T14*0.9</f>
        <v>16110</v>
      </c>
      <c r="E13" s="13">
        <f>'C завтраками| Bed and breakfast'!U14*0.9</f>
        <v>15300</v>
      </c>
      <c r="F13" s="13">
        <f>'C завтраками| Bed and breakfast'!V14*0.9</f>
        <v>16920</v>
      </c>
      <c r="G13" s="13">
        <f>'C завтраками| Bed and breakfast'!W14*0.9</f>
        <v>20070</v>
      </c>
      <c r="H13" s="13">
        <f>'C завтраками| Bed and breakfast'!X14*0.9</f>
        <v>31410</v>
      </c>
      <c r="I13" s="13">
        <f>'C завтраками| Bed and breakfast'!Y14*0.9</f>
        <v>33210</v>
      </c>
      <c r="J13" s="13">
        <f>'C завтраками| Bed and breakfast'!Z14*0.9</f>
        <v>42210</v>
      </c>
      <c r="K13" s="13">
        <f>'C завтраками| Bed and breakfast'!AA14*0.9</f>
        <v>42210</v>
      </c>
      <c r="L13" s="13">
        <f>'C завтраками| Bed and breakfast'!AB14*0.9</f>
        <v>38160</v>
      </c>
      <c r="M13" s="13">
        <f>'C завтраками| Bed and breakfast'!AC14*0.9</f>
        <v>31410</v>
      </c>
      <c r="N13" s="13">
        <f>'C завтраками| Bed and breakfast'!AD14*0.9</f>
        <v>28710</v>
      </c>
      <c r="O13" s="13">
        <f>'C завтраками| Bed and breakfast'!AE14*0.9</f>
        <v>23130</v>
      </c>
      <c r="P13" s="13">
        <f>'C завтраками| Bed and breakfast'!AF14*0.9</f>
        <v>24030</v>
      </c>
      <c r="Q13" s="13">
        <f>'C завтраками| Bed and breakfast'!AG14*0.9</f>
        <v>23130</v>
      </c>
      <c r="R13" s="205">
        <f>'C завтраками| Bed and breakfast'!AH14*0.9</f>
        <v>23130</v>
      </c>
      <c r="S13" s="205">
        <f>'C завтраками| Bed and breakfast'!AI14*0.9</f>
        <v>24930</v>
      </c>
      <c r="T13" s="205">
        <f>'C завтраками| Bed and breakfast'!AJ14*0.9</f>
        <v>24930</v>
      </c>
      <c r="U13" s="205">
        <f>'C завтраками| Bed and breakfast'!AK14*0.9</f>
        <v>26730</v>
      </c>
      <c r="V13" s="205">
        <f>'C завтраками| Bed and breakfast'!AL14*0.9</f>
        <v>26730</v>
      </c>
      <c r="W13" s="205">
        <f>'C завтраками| Bed and breakfast'!AM14*0.9</f>
        <v>27630</v>
      </c>
      <c r="X13" s="205">
        <f>'C завтраками| Bed and breakfast'!AN14*0.9</f>
        <v>27630</v>
      </c>
      <c r="Y13" s="205">
        <f>'C завтраками| Bed and breakfast'!AO14*0.9</f>
        <v>27630</v>
      </c>
      <c r="Z13" s="205">
        <f>'C завтраками| Bed and breakfast'!AP14*0.9</f>
        <v>32310</v>
      </c>
      <c r="AA13" s="205">
        <f>'C завтраками| Bed and breakfast'!AQ14*0.9</f>
        <v>32310</v>
      </c>
      <c r="AB13" s="13">
        <f>'C завтраками| Bed and breakfast'!AR14*0.9</f>
        <v>32310</v>
      </c>
      <c r="AC13" s="13">
        <f>'C завтраками| Bed and breakfast'!AS14*0.9</f>
        <v>27630</v>
      </c>
      <c r="AD13" s="13">
        <f>'C завтраками| Bed and breakfast'!AT14*0.9</f>
        <v>26730</v>
      </c>
      <c r="AE13" s="13">
        <f>'C завтраками| Bed and breakfast'!AU14*0.9</f>
        <v>23130</v>
      </c>
      <c r="AF13" s="13">
        <f>'C завтраками| Bed and breakfast'!AV14*0.9</f>
        <v>24930</v>
      </c>
      <c r="AG13" s="13">
        <f>'C завтраками| Bed and breakfast'!AW14*0.9</f>
        <v>24030</v>
      </c>
      <c r="AH13" s="13">
        <f>'C завтраками| Bed and breakfast'!AX14*0.9</f>
        <v>15210</v>
      </c>
      <c r="AI13" s="13">
        <f>'C завтраками| Bed and breakfast'!AY14*0.9</f>
        <v>16110</v>
      </c>
      <c r="AJ13" s="13">
        <f>'C завтраками| Bed and breakfast'!AZ14*0.9</f>
        <v>15210</v>
      </c>
      <c r="AK13" s="13">
        <f>'C завтраками| Bed and breakfast'!BA14*0.9</f>
        <v>16110</v>
      </c>
      <c r="AL13" s="13">
        <f>'C завтраками| Bed and breakfast'!BB14*0.9</f>
        <v>14760</v>
      </c>
      <c r="AM13" s="13">
        <f>'C завтраками| Bed and breakfast'!BC14*0.9</f>
        <v>15660</v>
      </c>
      <c r="AN13" s="13">
        <f>'C завтраками| Bed and breakfast'!BD14*0.9</f>
        <v>14760</v>
      </c>
    </row>
    <row r="14" spans="1:4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s="16" customFormat="1" ht="12" customHeight="1" x14ac:dyDescent="0.2">
      <c r="A15" s="4">
        <v>1</v>
      </c>
      <c r="B15" s="13">
        <f>'C завтраками| Bed and breakfast'!R16*0.9</f>
        <v>13320</v>
      </c>
      <c r="C15" s="13">
        <f>'C завтраками| Bed and breakfast'!S16*0.9</f>
        <v>13860</v>
      </c>
      <c r="D15" s="13">
        <f>'C завтраками| Bed and breakfast'!T16*0.9</f>
        <v>16740</v>
      </c>
      <c r="E15" s="13">
        <f>'C завтраками| Bed and breakfast'!U16*0.9</f>
        <v>15930</v>
      </c>
      <c r="F15" s="13">
        <f>'C завтраками| Bed and breakfast'!V16*0.9</f>
        <v>17550</v>
      </c>
      <c r="G15" s="13">
        <f>'C завтраками| Bed and breakfast'!W16*0.9</f>
        <v>20700</v>
      </c>
      <c r="H15" s="13">
        <f>'C завтраками| Bed and breakfast'!X16*0.9</f>
        <v>34200</v>
      </c>
      <c r="I15" s="13">
        <f>'C завтраками| Bed and breakfast'!Y16*0.9</f>
        <v>36000</v>
      </c>
      <c r="J15" s="13">
        <f>'C завтраками| Bed and breakfast'!Z16*0.9</f>
        <v>45000</v>
      </c>
      <c r="K15" s="13">
        <f>'C завтраками| Bed and breakfast'!AA16*0.9</f>
        <v>45000</v>
      </c>
      <c r="L15" s="13">
        <f>'C завтраками| Bed and breakfast'!AB16*0.9</f>
        <v>40950</v>
      </c>
      <c r="M15" s="13">
        <f>'C завтраками| Bed and breakfast'!AC16*0.9</f>
        <v>34200</v>
      </c>
      <c r="N15" s="13">
        <f>'C завтраками| Bed and breakfast'!AD16*0.9</f>
        <v>31500</v>
      </c>
      <c r="O15" s="13">
        <f>'C завтраками| Bed and breakfast'!AE16*0.9</f>
        <v>26100</v>
      </c>
      <c r="P15" s="13">
        <f>'C завтраками| Bed and breakfast'!AF16*0.9</f>
        <v>27000</v>
      </c>
      <c r="Q15" s="13">
        <f>'C завтраками| Bed and breakfast'!AG16*0.9</f>
        <v>26100</v>
      </c>
      <c r="R15" s="205">
        <f>'C завтраками| Bed and breakfast'!AH16*0.9</f>
        <v>26100</v>
      </c>
      <c r="S15" s="205">
        <f>'C завтраками| Bed and breakfast'!AI16*0.9</f>
        <v>27900</v>
      </c>
      <c r="T15" s="205">
        <f>'C завтраками| Bed and breakfast'!AJ16*0.9</f>
        <v>27900</v>
      </c>
      <c r="U15" s="205">
        <f>'C завтраками| Bed and breakfast'!AK16*0.9</f>
        <v>29700</v>
      </c>
      <c r="V15" s="205">
        <f>'C завтраками| Bed and breakfast'!AL16*0.9</f>
        <v>29700</v>
      </c>
      <c r="W15" s="205">
        <f>'C завтраками| Bed and breakfast'!AM16*0.9</f>
        <v>30600</v>
      </c>
      <c r="X15" s="205">
        <f>'C завтраками| Bed and breakfast'!AN16*0.9</f>
        <v>30600</v>
      </c>
      <c r="Y15" s="205">
        <f>'C завтраками| Bed and breakfast'!AO16*0.9</f>
        <v>30600</v>
      </c>
      <c r="Z15" s="205">
        <f>'C завтраками| Bed and breakfast'!AP16*0.9</f>
        <v>35280</v>
      </c>
      <c r="AA15" s="205">
        <f>'C завтраками| Bed and breakfast'!AQ16*0.9</f>
        <v>35280</v>
      </c>
      <c r="AB15" s="13">
        <f>'C завтраками| Bed and breakfast'!AR16*0.9</f>
        <v>35280</v>
      </c>
      <c r="AC15" s="13">
        <f>'C завтраками| Bed and breakfast'!AS16*0.9</f>
        <v>30600</v>
      </c>
      <c r="AD15" s="13">
        <f>'C завтраками| Bed and breakfast'!AT16*0.9</f>
        <v>29700</v>
      </c>
      <c r="AE15" s="13">
        <f>'C завтраками| Bed and breakfast'!AU16*0.9</f>
        <v>26100</v>
      </c>
      <c r="AF15" s="13">
        <f>'C завтраками| Bed and breakfast'!AV16*0.9</f>
        <v>27900</v>
      </c>
      <c r="AG15" s="13">
        <f>'C завтраками| Bed and breakfast'!AW16*0.9</f>
        <v>27000</v>
      </c>
      <c r="AH15" s="13">
        <f>'C завтраками| Bed and breakfast'!AX16*0.9</f>
        <v>16380</v>
      </c>
      <c r="AI15" s="13">
        <f>'C завтраками| Bed and breakfast'!AY16*0.9</f>
        <v>17280</v>
      </c>
      <c r="AJ15" s="13">
        <f>'C завтраками| Bed and breakfast'!AZ16*0.9</f>
        <v>16380</v>
      </c>
      <c r="AK15" s="13">
        <f>'C завтраками| Bed and breakfast'!BA16*0.9</f>
        <v>17280</v>
      </c>
      <c r="AL15" s="13">
        <f>'C завтраками| Bed and breakfast'!BB16*0.9</f>
        <v>15930</v>
      </c>
      <c r="AM15" s="13">
        <f>'C завтраками| Bed and breakfast'!BC16*0.9</f>
        <v>16830</v>
      </c>
      <c r="AN15" s="13">
        <f>'C завтраками| Bed and breakfast'!BD16*0.9</f>
        <v>15930</v>
      </c>
    </row>
    <row r="16" spans="1:40" s="16" customFormat="1" ht="12" customHeight="1" x14ac:dyDescent="0.2">
      <c r="A16" s="278">
        <v>2</v>
      </c>
      <c r="B16" s="13">
        <f>'C завтраками| Bed and breakfast'!R17*0.9</f>
        <v>14490</v>
      </c>
      <c r="C16" s="13">
        <f>'C завтраками| Bed and breakfast'!S17*0.9</f>
        <v>15030</v>
      </c>
      <c r="D16" s="13">
        <f>'C завтраками| Bed and breakfast'!T17*0.9</f>
        <v>17910</v>
      </c>
      <c r="E16" s="13">
        <f>'C завтраками| Bed and breakfast'!U17*0.9</f>
        <v>17100</v>
      </c>
      <c r="F16" s="13">
        <f>'C завтраками| Bed and breakfast'!V17*0.9</f>
        <v>18720</v>
      </c>
      <c r="G16" s="13">
        <f>'C завтраками| Bed and breakfast'!W17*0.9</f>
        <v>21870</v>
      </c>
      <c r="H16" s="13">
        <f>'C завтраками| Bed and breakfast'!X17*0.9</f>
        <v>35910</v>
      </c>
      <c r="I16" s="13">
        <f>'C завтраками| Bed and breakfast'!Y17*0.9</f>
        <v>37710</v>
      </c>
      <c r="J16" s="13">
        <f>'C завтраками| Bed and breakfast'!Z17*0.9</f>
        <v>46710</v>
      </c>
      <c r="K16" s="13">
        <f>'C завтраками| Bed and breakfast'!AA17*0.9</f>
        <v>46710</v>
      </c>
      <c r="L16" s="13">
        <f>'C завтраками| Bed and breakfast'!AB17*0.9</f>
        <v>42660</v>
      </c>
      <c r="M16" s="13">
        <f>'C завтраками| Bed and breakfast'!AC17*0.9</f>
        <v>35910</v>
      </c>
      <c r="N16" s="13">
        <f>'C завтраками| Bed and breakfast'!AD17*0.9</f>
        <v>33210</v>
      </c>
      <c r="O16" s="13">
        <f>'C завтраками| Bed and breakfast'!AE17*0.9</f>
        <v>27630</v>
      </c>
      <c r="P16" s="13">
        <f>'C завтраками| Bed and breakfast'!AF17*0.9</f>
        <v>28530</v>
      </c>
      <c r="Q16" s="13">
        <f>'C завтраками| Bed and breakfast'!AG17*0.9</f>
        <v>27630</v>
      </c>
      <c r="R16" s="205">
        <f>'C завтраками| Bed and breakfast'!AH17*0.9</f>
        <v>27630</v>
      </c>
      <c r="S16" s="205">
        <f>'C завтраками| Bed and breakfast'!AI17*0.9</f>
        <v>29430</v>
      </c>
      <c r="T16" s="205">
        <f>'C завтраками| Bed and breakfast'!AJ17*0.9</f>
        <v>29430</v>
      </c>
      <c r="U16" s="205">
        <f>'C завтраками| Bed and breakfast'!AK17*0.9</f>
        <v>31230</v>
      </c>
      <c r="V16" s="205">
        <f>'C завтраками| Bed and breakfast'!AL17*0.9</f>
        <v>31230</v>
      </c>
      <c r="W16" s="205">
        <f>'C завтраками| Bed and breakfast'!AM17*0.9</f>
        <v>32130</v>
      </c>
      <c r="X16" s="205">
        <f>'C завтраками| Bed and breakfast'!AN17*0.9</f>
        <v>32130</v>
      </c>
      <c r="Y16" s="205">
        <f>'C завтраками| Bed and breakfast'!AO17*0.9</f>
        <v>32130</v>
      </c>
      <c r="Z16" s="205">
        <f>'C завтраками| Bed and breakfast'!AP17*0.9</f>
        <v>36810</v>
      </c>
      <c r="AA16" s="205">
        <f>'C завтраками| Bed and breakfast'!AQ17*0.9</f>
        <v>36810</v>
      </c>
      <c r="AB16" s="13">
        <f>'C завтраками| Bed and breakfast'!AR17*0.9</f>
        <v>36810</v>
      </c>
      <c r="AC16" s="13">
        <f>'C завтраками| Bed and breakfast'!AS17*0.9</f>
        <v>32130</v>
      </c>
      <c r="AD16" s="13">
        <f>'C завтраками| Bed and breakfast'!AT17*0.9</f>
        <v>31230</v>
      </c>
      <c r="AE16" s="13">
        <f>'C завтраками| Bed and breakfast'!AU17*0.9</f>
        <v>27630</v>
      </c>
      <c r="AF16" s="13">
        <f>'C завтраками| Bed and breakfast'!AV17*0.9</f>
        <v>29430</v>
      </c>
      <c r="AG16" s="13">
        <f>'C завтраками| Bed and breakfast'!AW17*0.9</f>
        <v>28530</v>
      </c>
      <c r="AH16" s="13">
        <f>'C завтраками| Bed and breakfast'!AX17*0.9</f>
        <v>17910</v>
      </c>
      <c r="AI16" s="13">
        <f>'C завтраками| Bed and breakfast'!AY17*0.9</f>
        <v>18810</v>
      </c>
      <c r="AJ16" s="13">
        <f>'C завтраками| Bed and breakfast'!AZ17*0.9</f>
        <v>17910</v>
      </c>
      <c r="AK16" s="13">
        <f>'C завтраками| Bed and breakfast'!BA17*0.9</f>
        <v>18810</v>
      </c>
      <c r="AL16" s="13">
        <f>'C завтраками| Bed and breakfast'!BB17*0.9</f>
        <v>17460</v>
      </c>
      <c r="AM16" s="13">
        <f>'C завтраками| Bed and breakfast'!BC17*0.9</f>
        <v>18360</v>
      </c>
      <c r="AN16" s="13">
        <f>'C завтраками| Bed and breakfast'!BD17*0.9</f>
        <v>17460</v>
      </c>
    </row>
    <row r="17" spans="1:40"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0" s="16" customFormat="1" ht="12" customHeight="1" x14ac:dyDescent="0.2">
      <c r="A18" s="4">
        <v>1</v>
      </c>
      <c r="B18" s="13">
        <f>'C завтраками| Bed and breakfast'!R19*0.9</f>
        <v>19170</v>
      </c>
      <c r="C18" s="13">
        <f>'C завтраками| Bed and breakfast'!S19*0.9</f>
        <v>19710</v>
      </c>
      <c r="D18" s="13">
        <f>'C завтраками| Bed and breakfast'!T19*0.9</f>
        <v>22590</v>
      </c>
      <c r="E18" s="13">
        <f>'C завтраками| Bed and breakfast'!U19*0.9</f>
        <v>21780</v>
      </c>
      <c r="F18" s="13">
        <f>'C завтраками| Bed and breakfast'!V19*0.9</f>
        <v>23400</v>
      </c>
      <c r="G18" s="13">
        <f>'C завтраками| Bed and breakfast'!W19*0.9</f>
        <v>26550</v>
      </c>
      <c r="H18" s="13">
        <f>'C завтраками| Bed and breakfast'!X19*0.9</f>
        <v>36900</v>
      </c>
      <c r="I18" s="13">
        <f>'C завтраками| Bed and breakfast'!Y19*0.9</f>
        <v>38700</v>
      </c>
      <c r="J18" s="13">
        <f>'C завтраками| Bed and breakfast'!Z19*0.9</f>
        <v>47700</v>
      </c>
      <c r="K18" s="13">
        <f>'C завтраками| Bed and breakfast'!AA19*0.9</f>
        <v>47700</v>
      </c>
      <c r="L18" s="13">
        <f>'C завтраками| Bed and breakfast'!AB19*0.9</f>
        <v>43650</v>
      </c>
      <c r="M18" s="13">
        <f>'C завтраками| Bed and breakfast'!AC19*0.9</f>
        <v>36900</v>
      </c>
      <c r="N18" s="13">
        <f>'C завтраками| Bed and breakfast'!AD19*0.9</f>
        <v>34200</v>
      </c>
      <c r="O18" s="13">
        <f>'C завтраками| Bed and breakfast'!AE19*0.9</f>
        <v>28800</v>
      </c>
      <c r="P18" s="13">
        <f>'C завтраками| Bed and breakfast'!AF19*0.9</f>
        <v>29700</v>
      </c>
      <c r="Q18" s="13">
        <f>'C завтраками| Bed and breakfast'!AG19*0.9</f>
        <v>28800</v>
      </c>
      <c r="R18" s="205">
        <f>'C завтраками| Bed and breakfast'!AH19*0.9</f>
        <v>28800</v>
      </c>
      <c r="S18" s="205">
        <f>'C завтраками| Bed and breakfast'!AI19*0.9</f>
        <v>30600</v>
      </c>
      <c r="T18" s="205">
        <f>'C завтраками| Bed and breakfast'!AJ19*0.9</f>
        <v>30600</v>
      </c>
      <c r="U18" s="205">
        <f>'C завтраками| Bed and breakfast'!AK19*0.9</f>
        <v>32400</v>
      </c>
      <c r="V18" s="205">
        <f>'C завтраками| Bed and breakfast'!AL19*0.9</f>
        <v>32400</v>
      </c>
      <c r="W18" s="205">
        <f>'C завтраками| Bed and breakfast'!AM19*0.9</f>
        <v>33300</v>
      </c>
      <c r="X18" s="205">
        <f>'C завтраками| Bed and breakfast'!AN19*0.9</f>
        <v>33300</v>
      </c>
      <c r="Y18" s="205">
        <f>'C завтраками| Bed and breakfast'!AO19*0.9</f>
        <v>33300</v>
      </c>
      <c r="Z18" s="205">
        <f>'C завтраками| Bed and breakfast'!AP19*0.9</f>
        <v>37980</v>
      </c>
      <c r="AA18" s="205">
        <f>'C завтраками| Bed and breakfast'!AQ19*0.9</f>
        <v>37980</v>
      </c>
      <c r="AB18" s="13">
        <f>'C завтраками| Bed and breakfast'!AR19*0.9</f>
        <v>37980</v>
      </c>
      <c r="AC18" s="13">
        <f>'C завтраками| Bed and breakfast'!AS19*0.9</f>
        <v>33300</v>
      </c>
      <c r="AD18" s="13">
        <f>'C завтраками| Bed and breakfast'!AT19*0.9</f>
        <v>32400</v>
      </c>
      <c r="AE18" s="13">
        <f>'C завтраками| Bed and breakfast'!AU19*0.9</f>
        <v>28800</v>
      </c>
      <c r="AF18" s="13">
        <f>'C завтраками| Bed and breakfast'!AV19*0.9</f>
        <v>30600</v>
      </c>
      <c r="AG18" s="13">
        <f>'C завтраками| Bed and breakfast'!AW19*0.9</f>
        <v>29700</v>
      </c>
      <c r="AH18" s="13">
        <f>'C завтраками| Bed and breakfast'!AX19*0.9</f>
        <v>22230</v>
      </c>
      <c r="AI18" s="13">
        <f>'C завтраками| Bed and breakfast'!AY19*0.9</f>
        <v>23130</v>
      </c>
      <c r="AJ18" s="13">
        <f>'C завтраками| Bed and breakfast'!AZ19*0.9</f>
        <v>22230</v>
      </c>
      <c r="AK18" s="13">
        <f>'C завтраками| Bed and breakfast'!BA19*0.9</f>
        <v>23130</v>
      </c>
      <c r="AL18" s="13">
        <f>'C завтраками| Bed and breakfast'!BB19*0.9</f>
        <v>21780</v>
      </c>
      <c r="AM18" s="13">
        <f>'C завтраками| Bed and breakfast'!BC19*0.9</f>
        <v>22680</v>
      </c>
      <c r="AN18" s="13">
        <f>'C завтраками| Bed and breakfast'!BD19*0.9</f>
        <v>21780</v>
      </c>
    </row>
    <row r="19" spans="1:40" s="16" customFormat="1" ht="12" customHeight="1" x14ac:dyDescent="0.2">
      <c r="A19" s="278">
        <v>2</v>
      </c>
      <c r="B19" s="13">
        <f>'C завтраками| Bed and breakfast'!R20*0.9</f>
        <v>20340</v>
      </c>
      <c r="C19" s="13">
        <f>'C завтраками| Bed and breakfast'!S20*0.9</f>
        <v>20880</v>
      </c>
      <c r="D19" s="13">
        <f>'C завтраками| Bed and breakfast'!T20*0.9</f>
        <v>23760</v>
      </c>
      <c r="E19" s="13">
        <f>'C завтраками| Bed and breakfast'!U20*0.9</f>
        <v>22950</v>
      </c>
      <c r="F19" s="13">
        <f>'C завтраками| Bed and breakfast'!V20*0.9</f>
        <v>24570</v>
      </c>
      <c r="G19" s="13">
        <f>'C завтраками| Bed and breakfast'!W20*0.9</f>
        <v>27720</v>
      </c>
      <c r="H19" s="13">
        <f>'C завтраками| Bed and breakfast'!X20*0.9</f>
        <v>38610</v>
      </c>
      <c r="I19" s="13">
        <f>'C завтраками| Bed and breakfast'!Y20*0.9</f>
        <v>40410</v>
      </c>
      <c r="J19" s="13">
        <f>'C завтраками| Bed and breakfast'!Z20*0.9</f>
        <v>49410</v>
      </c>
      <c r="K19" s="13">
        <f>'C завтраками| Bed and breakfast'!AA20*0.9</f>
        <v>49410</v>
      </c>
      <c r="L19" s="13">
        <f>'C завтраками| Bed and breakfast'!AB20*0.9</f>
        <v>45360</v>
      </c>
      <c r="M19" s="13">
        <f>'C завтраками| Bed and breakfast'!AC20*0.9</f>
        <v>38610</v>
      </c>
      <c r="N19" s="13">
        <f>'C завтраками| Bed and breakfast'!AD20*0.9</f>
        <v>35910</v>
      </c>
      <c r="O19" s="13">
        <f>'C завтраками| Bed and breakfast'!AE20*0.9</f>
        <v>30330</v>
      </c>
      <c r="P19" s="13">
        <f>'C завтраками| Bed and breakfast'!AF20*0.9</f>
        <v>31230</v>
      </c>
      <c r="Q19" s="13">
        <f>'C завтраками| Bed and breakfast'!AG20*0.9</f>
        <v>30330</v>
      </c>
      <c r="R19" s="205">
        <f>'C завтраками| Bed and breakfast'!AH20*0.9</f>
        <v>30330</v>
      </c>
      <c r="S19" s="205">
        <f>'C завтраками| Bed and breakfast'!AI20*0.9</f>
        <v>32130</v>
      </c>
      <c r="T19" s="205">
        <f>'C завтраками| Bed and breakfast'!AJ20*0.9</f>
        <v>32130</v>
      </c>
      <c r="U19" s="205">
        <f>'C завтраками| Bed and breakfast'!AK20*0.9</f>
        <v>33930</v>
      </c>
      <c r="V19" s="205">
        <f>'C завтраками| Bed and breakfast'!AL20*0.9</f>
        <v>33930</v>
      </c>
      <c r="W19" s="205">
        <f>'C завтраками| Bed and breakfast'!AM20*0.9</f>
        <v>34830</v>
      </c>
      <c r="X19" s="205">
        <f>'C завтраками| Bed and breakfast'!AN20*0.9</f>
        <v>34830</v>
      </c>
      <c r="Y19" s="205">
        <f>'C завтраками| Bed and breakfast'!AO20*0.9</f>
        <v>34830</v>
      </c>
      <c r="Z19" s="205">
        <f>'C завтраками| Bed and breakfast'!AP20*0.9</f>
        <v>39510</v>
      </c>
      <c r="AA19" s="205">
        <f>'C завтраками| Bed and breakfast'!AQ20*0.9</f>
        <v>39510</v>
      </c>
      <c r="AB19" s="13">
        <f>'C завтраками| Bed and breakfast'!AR20*0.9</f>
        <v>39510</v>
      </c>
      <c r="AC19" s="13">
        <f>'C завтраками| Bed and breakfast'!AS20*0.9</f>
        <v>34830</v>
      </c>
      <c r="AD19" s="13">
        <f>'C завтраками| Bed and breakfast'!AT20*0.9</f>
        <v>33930</v>
      </c>
      <c r="AE19" s="13">
        <f>'C завтраками| Bed and breakfast'!AU20*0.9</f>
        <v>30330</v>
      </c>
      <c r="AF19" s="13">
        <f>'C завтраками| Bed and breakfast'!AV20*0.9</f>
        <v>32130</v>
      </c>
      <c r="AG19" s="13">
        <f>'C завтраками| Bed and breakfast'!AW20*0.9</f>
        <v>31230</v>
      </c>
      <c r="AH19" s="13">
        <f>'C завтраками| Bed and breakfast'!AX20*0.9</f>
        <v>23760</v>
      </c>
      <c r="AI19" s="13">
        <f>'C завтраками| Bed and breakfast'!AY20*0.9</f>
        <v>24660</v>
      </c>
      <c r="AJ19" s="13">
        <f>'C завтраками| Bed and breakfast'!AZ20*0.9</f>
        <v>23760</v>
      </c>
      <c r="AK19" s="13">
        <f>'C завтраками| Bed and breakfast'!BA20*0.9</f>
        <v>24660</v>
      </c>
      <c r="AL19" s="13">
        <f>'C завтраками| Bed and breakfast'!BB20*0.9</f>
        <v>23310</v>
      </c>
      <c r="AM19" s="13">
        <f>'C завтраками| Bed and breakfast'!BC20*0.9</f>
        <v>24210</v>
      </c>
      <c r="AN19" s="13">
        <f>'C завтраками| Bed and breakfast'!BD20*0.9</f>
        <v>23310</v>
      </c>
    </row>
    <row r="20" spans="1:40" s="16" customFormat="1" ht="12" customHeight="1" x14ac:dyDescent="0.2">
      <c r="A20" s="278">
        <v>3</v>
      </c>
      <c r="B20" s="13">
        <f>'C завтраками| Bed and breakfast'!R21*0.9</f>
        <v>21510</v>
      </c>
      <c r="C20" s="13">
        <f>'C завтраками| Bed and breakfast'!S21*0.9</f>
        <v>22050</v>
      </c>
      <c r="D20" s="13">
        <f>'C завтраками| Bed and breakfast'!T21*0.9</f>
        <v>24930</v>
      </c>
      <c r="E20" s="13">
        <f>'C завтраками| Bed and breakfast'!U21*0.9</f>
        <v>24120</v>
      </c>
      <c r="F20" s="13">
        <f>'C завтраками| Bed and breakfast'!V21*0.9</f>
        <v>25740</v>
      </c>
      <c r="G20" s="13">
        <f>'C завтраками| Bed and breakfast'!W21*0.9</f>
        <v>28890</v>
      </c>
      <c r="H20" s="13">
        <f>'C завтраками| Bed and breakfast'!X21*0.9</f>
        <v>40320</v>
      </c>
      <c r="I20" s="13">
        <f>'C завтраками| Bed and breakfast'!Y21*0.9</f>
        <v>42120</v>
      </c>
      <c r="J20" s="13">
        <f>'C завтраками| Bed and breakfast'!Z21*0.9</f>
        <v>51120</v>
      </c>
      <c r="K20" s="13">
        <f>'C завтраками| Bed and breakfast'!AA21*0.9</f>
        <v>51120</v>
      </c>
      <c r="L20" s="13">
        <f>'C завтраками| Bed and breakfast'!AB21*0.9</f>
        <v>47070</v>
      </c>
      <c r="M20" s="13">
        <f>'C завтраками| Bed and breakfast'!AC21*0.9</f>
        <v>40320</v>
      </c>
      <c r="N20" s="13">
        <f>'C завтраками| Bed and breakfast'!AD21*0.9</f>
        <v>37620</v>
      </c>
      <c r="O20" s="13">
        <f>'C завтраками| Bed and breakfast'!AE21*0.9</f>
        <v>31860</v>
      </c>
      <c r="P20" s="13">
        <f>'C завтраками| Bed and breakfast'!AF21*0.9</f>
        <v>32760</v>
      </c>
      <c r="Q20" s="13">
        <f>'C завтраками| Bed and breakfast'!AG21*0.9</f>
        <v>31860</v>
      </c>
      <c r="R20" s="205">
        <f>'C завтраками| Bed and breakfast'!AH21*0.9</f>
        <v>31860</v>
      </c>
      <c r="S20" s="205">
        <f>'C завтраками| Bed and breakfast'!AI21*0.9</f>
        <v>33660</v>
      </c>
      <c r="T20" s="205">
        <f>'C завтраками| Bed and breakfast'!AJ21*0.9</f>
        <v>33660</v>
      </c>
      <c r="U20" s="205">
        <f>'C завтраками| Bed and breakfast'!AK21*0.9</f>
        <v>35460</v>
      </c>
      <c r="V20" s="205">
        <f>'C завтраками| Bed and breakfast'!AL21*0.9</f>
        <v>35460</v>
      </c>
      <c r="W20" s="205">
        <f>'C завтраками| Bed and breakfast'!AM21*0.9</f>
        <v>36360</v>
      </c>
      <c r="X20" s="205">
        <f>'C завтраками| Bed and breakfast'!AN21*0.9</f>
        <v>36360</v>
      </c>
      <c r="Y20" s="205">
        <f>'C завтраками| Bed and breakfast'!AO21*0.9</f>
        <v>36360</v>
      </c>
      <c r="Z20" s="205">
        <f>'C завтраками| Bed and breakfast'!AP21*0.9</f>
        <v>41040</v>
      </c>
      <c r="AA20" s="205">
        <f>'C завтраками| Bed and breakfast'!AQ21*0.9</f>
        <v>41040</v>
      </c>
      <c r="AB20" s="13">
        <f>'C завтраками| Bed and breakfast'!AR21*0.9</f>
        <v>41040</v>
      </c>
      <c r="AC20" s="13">
        <f>'C завтраками| Bed and breakfast'!AS21*0.9</f>
        <v>36360</v>
      </c>
      <c r="AD20" s="13">
        <f>'C завтраками| Bed and breakfast'!AT21*0.9</f>
        <v>35460</v>
      </c>
      <c r="AE20" s="13">
        <f>'C завтраками| Bed and breakfast'!AU21*0.9</f>
        <v>31860</v>
      </c>
      <c r="AF20" s="13">
        <f>'C завтраками| Bed and breakfast'!AV21*0.9</f>
        <v>33660</v>
      </c>
      <c r="AG20" s="13">
        <f>'C завтраками| Bed and breakfast'!AW21*0.9</f>
        <v>32760</v>
      </c>
      <c r="AH20" s="13">
        <f>'C завтраками| Bed and breakfast'!AX21*0.9</f>
        <v>25290</v>
      </c>
      <c r="AI20" s="13">
        <f>'C завтраками| Bed and breakfast'!AY21*0.9</f>
        <v>26190</v>
      </c>
      <c r="AJ20" s="13">
        <f>'C завтраками| Bed and breakfast'!AZ21*0.9</f>
        <v>25290</v>
      </c>
      <c r="AK20" s="13">
        <f>'C завтраками| Bed and breakfast'!BA21*0.9</f>
        <v>26190</v>
      </c>
      <c r="AL20" s="13">
        <f>'C завтраками| Bed and breakfast'!BB21*0.9</f>
        <v>24840</v>
      </c>
      <c r="AM20" s="13">
        <f>'C завтраками| Bed and breakfast'!BC21*0.9</f>
        <v>25740</v>
      </c>
      <c r="AN20" s="13">
        <f>'C завтраками| Bed and breakfast'!BD21*0.9</f>
        <v>24840</v>
      </c>
    </row>
    <row r="21" spans="1:40" s="16" customFormat="1" ht="12" customHeight="1" x14ac:dyDescent="0.2">
      <c r="A21" s="278">
        <v>4</v>
      </c>
      <c r="B21" s="13">
        <f>'C завтраками| Bed and breakfast'!R22*0.9</f>
        <v>22680</v>
      </c>
      <c r="C21" s="13">
        <f>'C завтраками| Bed and breakfast'!S22*0.9</f>
        <v>23220</v>
      </c>
      <c r="D21" s="13">
        <f>'C завтраками| Bed and breakfast'!T22*0.9</f>
        <v>26100</v>
      </c>
      <c r="E21" s="13">
        <f>'C завтраками| Bed and breakfast'!U22*0.9</f>
        <v>25290</v>
      </c>
      <c r="F21" s="13">
        <f>'C завтраками| Bed and breakfast'!V22*0.9</f>
        <v>26910</v>
      </c>
      <c r="G21" s="13">
        <f>'C завтраками| Bed and breakfast'!W22*0.9</f>
        <v>30060</v>
      </c>
      <c r="H21" s="13">
        <f>'C завтраками| Bed and breakfast'!X22*0.9</f>
        <v>42030</v>
      </c>
      <c r="I21" s="13">
        <f>'C завтраками| Bed and breakfast'!Y22*0.9</f>
        <v>43830</v>
      </c>
      <c r="J21" s="13">
        <f>'C завтраками| Bed and breakfast'!Z22*0.9</f>
        <v>52830</v>
      </c>
      <c r="K21" s="13">
        <f>'C завтраками| Bed and breakfast'!AA22*0.9</f>
        <v>52830</v>
      </c>
      <c r="L21" s="13">
        <f>'C завтраками| Bed and breakfast'!AB22*0.9</f>
        <v>48780</v>
      </c>
      <c r="M21" s="13">
        <f>'C завтраками| Bed and breakfast'!AC22*0.9</f>
        <v>42030</v>
      </c>
      <c r="N21" s="13">
        <f>'C завтраками| Bed and breakfast'!AD22*0.9</f>
        <v>39330</v>
      </c>
      <c r="O21" s="13">
        <f>'C завтраками| Bed and breakfast'!AE22*0.9</f>
        <v>33390</v>
      </c>
      <c r="P21" s="13">
        <f>'C завтраками| Bed and breakfast'!AF22*0.9</f>
        <v>34290</v>
      </c>
      <c r="Q21" s="13">
        <f>'C завтраками| Bed and breakfast'!AG22*0.9</f>
        <v>33390</v>
      </c>
      <c r="R21" s="205">
        <f>'C завтраками| Bed and breakfast'!AH22*0.9</f>
        <v>33390</v>
      </c>
      <c r="S21" s="205">
        <f>'C завтраками| Bed and breakfast'!AI22*0.9</f>
        <v>35190</v>
      </c>
      <c r="T21" s="205">
        <f>'C завтраками| Bed and breakfast'!AJ22*0.9</f>
        <v>35190</v>
      </c>
      <c r="U21" s="205">
        <f>'C завтраками| Bed and breakfast'!AK22*0.9</f>
        <v>36990</v>
      </c>
      <c r="V21" s="205">
        <f>'C завтраками| Bed and breakfast'!AL22*0.9</f>
        <v>36990</v>
      </c>
      <c r="W21" s="205">
        <f>'C завтраками| Bed and breakfast'!AM22*0.9</f>
        <v>37890</v>
      </c>
      <c r="X21" s="205">
        <f>'C завтраками| Bed and breakfast'!AN22*0.9</f>
        <v>37890</v>
      </c>
      <c r="Y21" s="205">
        <f>'C завтраками| Bed and breakfast'!AO22*0.9</f>
        <v>37890</v>
      </c>
      <c r="Z21" s="205">
        <f>'C завтраками| Bed and breakfast'!AP22*0.9</f>
        <v>42570</v>
      </c>
      <c r="AA21" s="205">
        <f>'C завтраками| Bed and breakfast'!AQ22*0.9</f>
        <v>42570</v>
      </c>
      <c r="AB21" s="13">
        <f>'C завтраками| Bed and breakfast'!AR22*0.9</f>
        <v>42570</v>
      </c>
      <c r="AC21" s="13">
        <f>'C завтраками| Bed and breakfast'!AS22*0.9</f>
        <v>37890</v>
      </c>
      <c r="AD21" s="13">
        <f>'C завтраками| Bed and breakfast'!AT22*0.9</f>
        <v>36990</v>
      </c>
      <c r="AE21" s="13">
        <f>'C завтраками| Bed and breakfast'!AU22*0.9</f>
        <v>33390</v>
      </c>
      <c r="AF21" s="13">
        <f>'C завтраками| Bed and breakfast'!AV22*0.9</f>
        <v>35190</v>
      </c>
      <c r="AG21" s="13">
        <f>'C завтраками| Bed and breakfast'!AW22*0.9</f>
        <v>34290</v>
      </c>
      <c r="AH21" s="13">
        <f>'C завтраками| Bed and breakfast'!AX22*0.9</f>
        <v>26820</v>
      </c>
      <c r="AI21" s="13">
        <f>'C завтраками| Bed and breakfast'!AY22*0.9</f>
        <v>27720</v>
      </c>
      <c r="AJ21" s="13">
        <f>'C завтраками| Bed and breakfast'!AZ22*0.9</f>
        <v>26820</v>
      </c>
      <c r="AK21" s="13">
        <f>'C завтраками| Bed and breakfast'!BA22*0.9</f>
        <v>27720</v>
      </c>
      <c r="AL21" s="13">
        <f>'C завтраками| Bed and breakfast'!BB22*0.9</f>
        <v>26370</v>
      </c>
      <c r="AM21" s="13">
        <f>'C завтраками| Bed and breakfast'!BC22*0.9</f>
        <v>27270</v>
      </c>
      <c r="AN21" s="13">
        <f>'C завтраками| Bed and breakfast'!BD22*0.9</f>
        <v>26370</v>
      </c>
    </row>
    <row r="22" spans="1:40"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row>
    <row r="23" spans="1:40"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row>
    <row r="24" spans="1:40" s="16" customFormat="1" ht="12" customHeight="1" x14ac:dyDescent="0.2">
      <c r="A24" s="153" t="s">
        <v>169</v>
      </c>
      <c r="B24" s="113">
        <f t="shared" ref="B24:Q25" si="0">B3</f>
        <v>45639</v>
      </c>
      <c r="C24" s="113">
        <f t="shared" si="0"/>
        <v>45641</v>
      </c>
      <c r="D24" s="113">
        <f t="shared" si="0"/>
        <v>45646</v>
      </c>
      <c r="E24" s="113">
        <f t="shared" si="0"/>
        <v>45648</v>
      </c>
      <c r="F24" s="113">
        <f t="shared" si="0"/>
        <v>45652</v>
      </c>
      <c r="G24" s="113">
        <f t="shared" si="0"/>
        <v>45653</v>
      </c>
      <c r="H24" s="113">
        <f t="shared" si="0"/>
        <v>45655</v>
      </c>
      <c r="I24" s="113">
        <f t="shared" si="0"/>
        <v>45656</v>
      </c>
      <c r="J24" s="113">
        <f t="shared" si="0"/>
        <v>45657</v>
      </c>
      <c r="K24" s="113">
        <f t="shared" si="0"/>
        <v>45658</v>
      </c>
      <c r="L24" s="113">
        <f t="shared" si="0"/>
        <v>45662</v>
      </c>
      <c r="M24" s="113">
        <f t="shared" si="0"/>
        <v>45664</v>
      </c>
      <c r="N24" s="113">
        <f t="shared" si="0"/>
        <v>45665</v>
      </c>
      <c r="O24" s="113">
        <f t="shared" si="0"/>
        <v>45666</v>
      </c>
      <c r="P24" s="113">
        <f t="shared" si="0"/>
        <v>45667</v>
      </c>
      <c r="Q24" s="113">
        <f t="shared" si="0"/>
        <v>45669</v>
      </c>
      <c r="R24" s="195">
        <f t="shared" ref="C24:AN25" si="1">R3</f>
        <v>45670</v>
      </c>
      <c r="S24" s="195">
        <f t="shared" si="1"/>
        <v>45674</v>
      </c>
      <c r="T24" s="195">
        <f t="shared" si="1"/>
        <v>45676</v>
      </c>
      <c r="U24" s="195">
        <f t="shared" si="1"/>
        <v>45681</v>
      </c>
      <c r="V24" s="195">
        <f t="shared" si="1"/>
        <v>45683</v>
      </c>
      <c r="W24" s="195">
        <f t="shared" si="1"/>
        <v>45688</v>
      </c>
      <c r="X24" s="195">
        <f t="shared" si="1"/>
        <v>45695</v>
      </c>
      <c r="Y24" s="195">
        <f t="shared" si="1"/>
        <v>45697</v>
      </c>
      <c r="Z24" s="195">
        <f t="shared" si="1"/>
        <v>45702</v>
      </c>
      <c r="AA24" s="195">
        <f t="shared" si="1"/>
        <v>45704</v>
      </c>
      <c r="AB24" s="113">
        <f t="shared" si="1"/>
        <v>45709</v>
      </c>
      <c r="AC24" s="113">
        <f t="shared" si="1"/>
        <v>45712</v>
      </c>
      <c r="AD24" s="113">
        <f t="shared" si="1"/>
        <v>45717</v>
      </c>
      <c r="AE24" s="113">
        <f t="shared" si="1"/>
        <v>45718</v>
      </c>
      <c r="AF24" s="113">
        <f t="shared" si="1"/>
        <v>45723</v>
      </c>
      <c r="AG24" s="113">
        <f t="shared" si="1"/>
        <v>45726</v>
      </c>
      <c r="AH24" s="113">
        <f t="shared" si="1"/>
        <v>45727</v>
      </c>
      <c r="AI24" s="113">
        <f t="shared" si="1"/>
        <v>45730</v>
      </c>
      <c r="AJ24" s="113">
        <f t="shared" si="1"/>
        <v>45732</v>
      </c>
      <c r="AK24" s="113">
        <f t="shared" si="1"/>
        <v>45737</v>
      </c>
      <c r="AL24" s="113">
        <f t="shared" si="1"/>
        <v>45739</v>
      </c>
      <c r="AM24" s="113">
        <f t="shared" si="1"/>
        <v>45744</v>
      </c>
      <c r="AN24" s="113">
        <f t="shared" si="1"/>
        <v>45746</v>
      </c>
    </row>
    <row r="25" spans="1:40" s="16" customFormat="1" ht="12" customHeight="1" x14ac:dyDescent="0.2">
      <c r="A25" s="178" t="s">
        <v>200</v>
      </c>
      <c r="B25" s="113">
        <f t="shared" si="0"/>
        <v>45640</v>
      </c>
      <c r="C25" s="113">
        <f t="shared" si="1"/>
        <v>45645</v>
      </c>
      <c r="D25" s="113">
        <f t="shared" si="1"/>
        <v>45647</v>
      </c>
      <c r="E25" s="113">
        <f t="shared" si="1"/>
        <v>45651</v>
      </c>
      <c r="F25" s="113">
        <f t="shared" si="1"/>
        <v>45652</v>
      </c>
      <c r="G25" s="113">
        <f t="shared" si="1"/>
        <v>45654</v>
      </c>
      <c r="H25" s="113">
        <f t="shared" si="1"/>
        <v>45655</v>
      </c>
      <c r="I25" s="113">
        <f t="shared" si="1"/>
        <v>45656</v>
      </c>
      <c r="J25" s="113">
        <f t="shared" si="1"/>
        <v>45657</v>
      </c>
      <c r="K25" s="113">
        <f t="shared" si="1"/>
        <v>45661</v>
      </c>
      <c r="L25" s="113">
        <f t="shared" si="1"/>
        <v>45663</v>
      </c>
      <c r="M25" s="113">
        <f t="shared" si="1"/>
        <v>45664</v>
      </c>
      <c r="N25" s="113">
        <f t="shared" si="1"/>
        <v>45665</v>
      </c>
      <c r="O25" s="113">
        <f t="shared" si="1"/>
        <v>45666</v>
      </c>
      <c r="P25" s="113">
        <f t="shared" si="1"/>
        <v>45668</v>
      </c>
      <c r="Q25" s="113">
        <f t="shared" si="1"/>
        <v>45669</v>
      </c>
      <c r="R25" s="195">
        <f t="shared" si="1"/>
        <v>45673</v>
      </c>
      <c r="S25" s="195">
        <f t="shared" si="1"/>
        <v>45675</v>
      </c>
      <c r="T25" s="195">
        <f t="shared" si="1"/>
        <v>45680</v>
      </c>
      <c r="U25" s="195">
        <f t="shared" si="1"/>
        <v>45682</v>
      </c>
      <c r="V25" s="195">
        <f t="shared" si="1"/>
        <v>45687</v>
      </c>
      <c r="W25" s="195">
        <f t="shared" si="1"/>
        <v>45694</v>
      </c>
      <c r="X25" s="195">
        <f t="shared" si="1"/>
        <v>45696</v>
      </c>
      <c r="Y25" s="195">
        <f t="shared" si="1"/>
        <v>45701</v>
      </c>
      <c r="Z25" s="195">
        <f t="shared" si="1"/>
        <v>45703</v>
      </c>
      <c r="AA25" s="195">
        <f t="shared" si="1"/>
        <v>45708</v>
      </c>
      <c r="AB25" s="113">
        <f t="shared" si="1"/>
        <v>45711</v>
      </c>
      <c r="AC25" s="113">
        <f t="shared" si="1"/>
        <v>45716</v>
      </c>
      <c r="AD25" s="113">
        <f t="shared" si="1"/>
        <v>45717</v>
      </c>
      <c r="AE25" s="113">
        <f t="shared" si="1"/>
        <v>45722</v>
      </c>
      <c r="AF25" s="113">
        <f t="shared" si="1"/>
        <v>45725</v>
      </c>
      <c r="AG25" s="113">
        <f t="shared" si="1"/>
        <v>45726</v>
      </c>
      <c r="AH25" s="113">
        <f t="shared" si="1"/>
        <v>45729</v>
      </c>
      <c r="AI25" s="113">
        <f t="shared" si="1"/>
        <v>45731</v>
      </c>
      <c r="AJ25" s="113">
        <f t="shared" si="1"/>
        <v>45736</v>
      </c>
      <c r="AK25" s="113">
        <f t="shared" si="1"/>
        <v>45738</v>
      </c>
      <c r="AL25" s="113">
        <f t="shared" si="1"/>
        <v>45743</v>
      </c>
      <c r="AM25" s="113">
        <f t="shared" si="1"/>
        <v>45745</v>
      </c>
      <c r="AN25" s="113">
        <f t="shared" si="1"/>
        <v>45747</v>
      </c>
    </row>
    <row r="26" spans="1:40"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row>
    <row r="27" spans="1:40" s="16" customFormat="1" ht="12" customHeight="1" x14ac:dyDescent="0.2">
      <c r="A27" s="4">
        <v>1</v>
      </c>
      <c r="B27" s="13">
        <f t="shared" ref="B27:Q28" si="2">ROUNDUP(B6*0.87,)</f>
        <v>4933</v>
      </c>
      <c r="C27" s="13">
        <f t="shared" si="2"/>
        <v>5403</v>
      </c>
      <c r="D27" s="13">
        <f t="shared" si="2"/>
        <v>7909</v>
      </c>
      <c r="E27" s="13">
        <f t="shared" si="2"/>
        <v>7204</v>
      </c>
      <c r="F27" s="13">
        <f t="shared" si="2"/>
        <v>8613</v>
      </c>
      <c r="G27" s="13">
        <f t="shared" si="2"/>
        <v>11354</v>
      </c>
      <c r="H27" s="13">
        <f t="shared" si="2"/>
        <v>18009</v>
      </c>
      <c r="I27" s="13">
        <f t="shared" si="2"/>
        <v>19575</v>
      </c>
      <c r="J27" s="13">
        <f t="shared" si="2"/>
        <v>27405</v>
      </c>
      <c r="K27" s="13">
        <f t="shared" si="2"/>
        <v>27405</v>
      </c>
      <c r="L27" s="13">
        <f t="shared" si="2"/>
        <v>23882</v>
      </c>
      <c r="M27" s="13">
        <f t="shared" si="2"/>
        <v>18009</v>
      </c>
      <c r="N27" s="13">
        <f t="shared" si="2"/>
        <v>15660</v>
      </c>
      <c r="O27" s="13">
        <f t="shared" si="2"/>
        <v>10962</v>
      </c>
      <c r="P27" s="13">
        <f t="shared" si="2"/>
        <v>11745</v>
      </c>
      <c r="Q27" s="13">
        <f t="shared" si="2"/>
        <v>10962</v>
      </c>
      <c r="R27" s="13">
        <f t="shared" ref="C27:AN28" si="3">ROUNDUP(R6*0.87,)</f>
        <v>10962</v>
      </c>
      <c r="S27" s="13">
        <f t="shared" si="3"/>
        <v>12528</v>
      </c>
      <c r="T27" s="205">
        <f t="shared" si="3"/>
        <v>12528</v>
      </c>
      <c r="U27" s="13">
        <f t="shared" si="3"/>
        <v>14094</v>
      </c>
      <c r="V27" s="13">
        <f t="shared" si="3"/>
        <v>14094</v>
      </c>
      <c r="W27" s="205">
        <f t="shared" si="3"/>
        <v>14877</v>
      </c>
      <c r="X27" s="13">
        <f t="shared" si="3"/>
        <v>14877</v>
      </c>
      <c r="Y27" s="205">
        <f t="shared" si="3"/>
        <v>14877</v>
      </c>
      <c r="Z27" s="205">
        <f t="shared" si="3"/>
        <v>18949</v>
      </c>
      <c r="AA27" s="205">
        <f t="shared" si="3"/>
        <v>18949</v>
      </c>
      <c r="AB27" s="13">
        <f t="shared" si="3"/>
        <v>18949</v>
      </c>
      <c r="AC27" s="13">
        <f t="shared" si="3"/>
        <v>14877</v>
      </c>
      <c r="AD27" s="13">
        <f t="shared" si="3"/>
        <v>14094</v>
      </c>
      <c r="AE27" s="13">
        <f t="shared" si="3"/>
        <v>10962</v>
      </c>
      <c r="AF27" s="13">
        <f t="shared" si="3"/>
        <v>12528</v>
      </c>
      <c r="AG27" s="13">
        <f t="shared" si="3"/>
        <v>11745</v>
      </c>
      <c r="AH27" s="13">
        <f t="shared" si="3"/>
        <v>7596</v>
      </c>
      <c r="AI27" s="13">
        <f t="shared" si="3"/>
        <v>8379</v>
      </c>
      <c r="AJ27" s="13">
        <f t="shared" si="3"/>
        <v>7596</v>
      </c>
      <c r="AK27" s="13">
        <f t="shared" si="3"/>
        <v>8379</v>
      </c>
      <c r="AL27" s="13">
        <f t="shared" si="3"/>
        <v>7204</v>
      </c>
      <c r="AM27" s="13">
        <f t="shared" si="3"/>
        <v>7987</v>
      </c>
      <c r="AN27" s="13">
        <f t="shared" si="3"/>
        <v>7204</v>
      </c>
    </row>
    <row r="28" spans="1:40" s="16" customFormat="1" ht="12" customHeight="1" x14ac:dyDescent="0.2">
      <c r="A28" s="4">
        <v>2</v>
      </c>
      <c r="B28" s="13">
        <f t="shared" si="2"/>
        <v>5951</v>
      </c>
      <c r="C28" s="13">
        <f t="shared" si="3"/>
        <v>6421</v>
      </c>
      <c r="D28" s="13">
        <f t="shared" si="3"/>
        <v>8927</v>
      </c>
      <c r="E28" s="13">
        <f t="shared" si="3"/>
        <v>8222</v>
      </c>
      <c r="F28" s="13">
        <f t="shared" si="3"/>
        <v>9631</v>
      </c>
      <c r="G28" s="13">
        <f t="shared" si="3"/>
        <v>12372</v>
      </c>
      <c r="H28" s="13">
        <f t="shared" si="3"/>
        <v>19497</v>
      </c>
      <c r="I28" s="13">
        <f t="shared" si="3"/>
        <v>21063</v>
      </c>
      <c r="J28" s="13">
        <f t="shared" si="3"/>
        <v>28893</v>
      </c>
      <c r="K28" s="13">
        <f t="shared" si="3"/>
        <v>28893</v>
      </c>
      <c r="L28" s="13">
        <f t="shared" si="3"/>
        <v>25370</v>
      </c>
      <c r="M28" s="13">
        <f t="shared" si="3"/>
        <v>19497</v>
      </c>
      <c r="N28" s="13">
        <f t="shared" si="3"/>
        <v>17148</v>
      </c>
      <c r="O28" s="13">
        <f t="shared" si="3"/>
        <v>12294</v>
      </c>
      <c r="P28" s="13">
        <f t="shared" si="3"/>
        <v>13077</v>
      </c>
      <c r="Q28" s="13">
        <f t="shared" si="3"/>
        <v>12294</v>
      </c>
      <c r="R28" s="13">
        <f t="shared" si="3"/>
        <v>12294</v>
      </c>
      <c r="S28" s="13">
        <f t="shared" si="3"/>
        <v>13860</v>
      </c>
      <c r="T28" s="205">
        <f t="shared" si="3"/>
        <v>13860</v>
      </c>
      <c r="U28" s="13">
        <f t="shared" si="3"/>
        <v>15426</v>
      </c>
      <c r="V28" s="13">
        <f t="shared" si="3"/>
        <v>15426</v>
      </c>
      <c r="W28" s="205">
        <f t="shared" si="3"/>
        <v>16209</v>
      </c>
      <c r="X28" s="13">
        <f t="shared" si="3"/>
        <v>16209</v>
      </c>
      <c r="Y28" s="205">
        <f t="shared" si="3"/>
        <v>16209</v>
      </c>
      <c r="Z28" s="205">
        <f t="shared" si="3"/>
        <v>20280</v>
      </c>
      <c r="AA28" s="205">
        <f t="shared" si="3"/>
        <v>20280</v>
      </c>
      <c r="AB28" s="13">
        <f t="shared" si="3"/>
        <v>20280</v>
      </c>
      <c r="AC28" s="13">
        <f t="shared" si="3"/>
        <v>16209</v>
      </c>
      <c r="AD28" s="13">
        <f t="shared" si="3"/>
        <v>15426</v>
      </c>
      <c r="AE28" s="13">
        <f t="shared" si="3"/>
        <v>12294</v>
      </c>
      <c r="AF28" s="13">
        <f t="shared" si="3"/>
        <v>13860</v>
      </c>
      <c r="AG28" s="13">
        <f t="shared" si="3"/>
        <v>13077</v>
      </c>
      <c r="AH28" s="13">
        <f t="shared" si="3"/>
        <v>8927</v>
      </c>
      <c r="AI28" s="13">
        <f t="shared" si="3"/>
        <v>9710</v>
      </c>
      <c r="AJ28" s="13">
        <f t="shared" si="3"/>
        <v>8927</v>
      </c>
      <c r="AK28" s="13">
        <f t="shared" si="3"/>
        <v>9710</v>
      </c>
      <c r="AL28" s="13">
        <f t="shared" si="3"/>
        <v>8535</v>
      </c>
      <c r="AM28" s="13">
        <f t="shared" si="3"/>
        <v>9318</v>
      </c>
      <c r="AN28" s="13">
        <f t="shared" si="3"/>
        <v>8535</v>
      </c>
    </row>
    <row r="29" spans="1:4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0" s="16" customFormat="1" ht="12" customHeight="1" x14ac:dyDescent="0.2">
      <c r="A30" s="4">
        <v>1</v>
      </c>
      <c r="B30" s="13">
        <f t="shared" ref="B30:Q31" si="4">ROUNDUP(B9*0.87,)</f>
        <v>6108</v>
      </c>
      <c r="C30" s="13">
        <f t="shared" si="4"/>
        <v>6578</v>
      </c>
      <c r="D30" s="13">
        <f t="shared" si="4"/>
        <v>9083</v>
      </c>
      <c r="E30" s="13">
        <f t="shared" si="4"/>
        <v>8379</v>
      </c>
      <c r="F30" s="13">
        <f t="shared" si="4"/>
        <v>9788</v>
      </c>
      <c r="G30" s="13">
        <f t="shared" si="4"/>
        <v>12528</v>
      </c>
      <c r="H30" s="13">
        <f t="shared" si="4"/>
        <v>19967</v>
      </c>
      <c r="I30" s="13">
        <f t="shared" si="4"/>
        <v>21533</v>
      </c>
      <c r="J30" s="13">
        <f t="shared" si="4"/>
        <v>29363</v>
      </c>
      <c r="K30" s="13">
        <f t="shared" si="4"/>
        <v>29363</v>
      </c>
      <c r="L30" s="13">
        <f t="shared" si="4"/>
        <v>25839</v>
      </c>
      <c r="M30" s="13">
        <f t="shared" si="4"/>
        <v>19967</v>
      </c>
      <c r="N30" s="13">
        <f t="shared" si="4"/>
        <v>17618</v>
      </c>
      <c r="O30" s="13">
        <f t="shared" si="4"/>
        <v>12920</v>
      </c>
      <c r="P30" s="13">
        <f t="shared" si="4"/>
        <v>13703</v>
      </c>
      <c r="Q30" s="13">
        <f t="shared" si="4"/>
        <v>12920</v>
      </c>
      <c r="R30" s="205">
        <f t="shared" ref="C30:AN31" si="5">ROUNDUP(R9*0.87,)</f>
        <v>12920</v>
      </c>
      <c r="S30" s="205">
        <f t="shared" si="5"/>
        <v>14486</v>
      </c>
      <c r="T30" s="205">
        <f t="shared" si="5"/>
        <v>14486</v>
      </c>
      <c r="U30" s="205">
        <f t="shared" si="5"/>
        <v>16052</v>
      </c>
      <c r="V30" s="205">
        <f t="shared" si="5"/>
        <v>16052</v>
      </c>
      <c r="W30" s="205">
        <f t="shared" si="5"/>
        <v>16835</v>
      </c>
      <c r="X30" s="205">
        <f t="shared" si="5"/>
        <v>16835</v>
      </c>
      <c r="Y30" s="205">
        <f t="shared" si="5"/>
        <v>16835</v>
      </c>
      <c r="Z30" s="205">
        <f t="shared" si="5"/>
        <v>20907</v>
      </c>
      <c r="AA30" s="205">
        <f t="shared" si="5"/>
        <v>20907</v>
      </c>
      <c r="AB30" s="13">
        <f t="shared" si="5"/>
        <v>20907</v>
      </c>
      <c r="AC30" s="13">
        <f t="shared" si="5"/>
        <v>16835</v>
      </c>
      <c r="AD30" s="13">
        <f t="shared" si="5"/>
        <v>16052</v>
      </c>
      <c r="AE30" s="13">
        <f t="shared" si="5"/>
        <v>12920</v>
      </c>
      <c r="AF30" s="13">
        <f t="shared" si="5"/>
        <v>14486</v>
      </c>
      <c r="AG30" s="13">
        <f t="shared" si="5"/>
        <v>13703</v>
      </c>
      <c r="AH30" s="13">
        <f t="shared" si="5"/>
        <v>8927</v>
      </c>
      <c r="AI30" s="13">
        <f t="shared" si="5"/>
        <v>9710</v>
      </c>
      <c r="AJ30" s="13">
        <f t="shared" si="5"/>
        <v>8927</v>
      </c>
      <c r="AK30" s="13">
        <f t="shared" si="5"/>
        <v>9710</v>
      </c>
      <c r="AL30" s="13">
        <f t="shared" si="5"/>
        <v>8535</v>
      </c>
      <c r="AM30" s="13">
        <f t="shared" si="5"/>
        <v>9318</v>
      </c>
      <c r="AN30" s="13">
        <f t="shared" si="5"/>
        <v>8535</v>
      </c>
    </row>
    <row r="31" spans="1:40" s="16" customFormat="1" ht="12" customHeight="1" x14ac:dyDescent="0.2">
      <c r="A31" s="4">
        <v>2</v>
      </c>
      <c r="B31" s="13">
        <f t="shared" si="4"/>
        <v>7126</v>
      </c>
      <c r="C31" s="13">
        <f t="shared" si="5"/>
        <v>7596</v>
      </c>
      <c r="D31" s="13">
        <f t="shared" si="5"/>
        <v>10101</v>
      </c>
      <c r="E31" s="13">
        <f t="shared" si="5"/>
        <v>9396</v>
      </c>
      <c r="F31" s="13">
        <f t="shared" si="5"/>
        <v>10806</v>
      </c>
      <c r="G31" s="13">
        <f t="shared" si="5"/>
        <v>13546</v>
      </c>
      <c r="H31" s="13">
        <f t="shared" si="5"/>
        <v>21455</v>
      </c>
      <c r="I31" s="13">
        <f t="shared" si="5"/>
        <v>23021</v>
      </c>
      <c r="J31" s="13">
        <f t="shared" si="5"/>
        <v>30851</v>
      </c>
      <c r="K31" s="13">
        <f t="shared" si="5"/>
        <v>30851</v>
      </c>
      <c r="L31" s="13">
        <f t="shared" si="5"/>
        <v>27327</v>
      </c>
      <c r="M31" s="13">
        <f t="shared" si="5"/>
        <v>21455</v>
      </c>
      <c r="N31" s="13">
        <f t="shared" si="5"/>
        <v>19106</v>
      </c>
      <c r="O31" s="13">
        <f t="shared" si="5"/>
        <v>14251</v>
      </c>
      <c r="P31" s="13">
        <f t="shared" si="5"/>
        <v>15034</v>
      </c>
      <c r="Q31" s="13">
        <f t="shared" si="5"/>
        <v>14251</v>
      </c>
      <c r="R31" s="205">
        <f t="shared" si="5"/>
        <v>14251</v>
      </c>
      <c r="S31" s="205">
        <f t="shared" si="5"/>
        <v>15817</v>
      </c>
      <c r="T31" s="205">
        <f t="shared" si="5"/>
        <v>15817</v>
      </c>
      <c r="U31" s="205">
        <f t="shared" si="5"/>
        <v>17383</v>
      </c>
      <c r="V31" s="205">
        <f t="shared" si="5"/>
        <v>17383</v>
      </c>
      <c r="W31" s="205">
        <f t="shared" si="5"/>
        <v>18166</v>
      </c>
      <c r="X31" s="205">
        <f t="shared" si="5"/>
        <v>18166</v>
      </c>
      <c r="Y31" s="205">
        <f t="shared" si="5"/>
        <v>18166</v>
      </c>
      <c r="Z31" s="205">
        <f t="shared" si="5"/>
        <v>22238</v>
      </c>
      <c r="AA31" s="205">
        <f t="shared" si="5"/>
        <v>22238</v>
      </c>
      <c r="AB31" s="13">
        <f t="shared" si="5"/>
        <v>22238</v>
      </c>
      <c r="AC31" s="13">
        <f t="shared" si="5"/>
        <v>18166</v>
      </c>
      <c r="AD31" s="13">
        <f t="shared" si="5"/>
        <v>17383</v>
      </c>
      <c r="AE31" s="13">
        <f t="shared" si="5"/>
        <v>14251</v>
      </c>
      <c r="AF31" s="13">
        <f t="shared" si="5"/>
        <v>15817</v>
      </c>
      <c r="AG31" s="13">
        <f t="shared" si="5"/>
        <v>15034</v>
      </c>
      <c r="AH31" s="13">
        <f t="shared" si="5"/>
        <v>10258</v>
      </c>
      <c r="AI31" s="13">
        <f t="shared" si="5"/>
        <v>11041</v>
      </c>
      <c r="AJ31" s="13">
        <f t="shared" si="5"/>
        <v>10258</v>
      </c>
      <c r="AK31" s="13">
        <f t="shared" si="5"/>
        <v>11041</v>
      </c>
      <c r="AL31" s="13">
        <f t="shared" si="5"/>
        <v>9866</v>
      </c>
      <c r="AM31" s="13">
        <f t="shared" si="5"/>
        <v>10649</v>
      </c>
      <c r="AN31" s="13">
        <f t="shared" si="5"/>
        <v>9866</v>
      </c>
    </row>
    <row r="32" spans="1:4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0" s="16" customFormat="1" ht="12" customHeight="1" x14ac:dyDescent="0.2">
      <c r="A33" s="4">
        <v>1</v>
      </c>
      <c r="B33" s="13">
        <f t="shared" ref="B33:Q34" si="6">ROUNDUP(B12*0.87,)</f>
        <v>10023</v>
      </c>
      <c r="C33" s="13">
        <f t="shared" si="6"/>
        <v>10493</v>
      </c>
      <c r="D33" s="13">
        <f t="shared" si="6"/>
        <v>12998</v>
      </c>
      <c r="E33" s="13">
        <f t="shared" si="6"/>
        <v>12294</v>
      </c>
      <c r="F33" s="13">
        <f t="shared" si="6"/>
        <v>13703</v>
      </c>
      <c r="G33" s="13">
        <f t="shared" si="6"/>
        <v>16443</v>
      </c>
      <c r="H33" s="13">
        <f t="shared" si="6"/>
        <v>25839</v>
      </c>
      <c r="I33" s="13">
        <f t="shared" si="6"/>
        <v>27405</v>
      </c>
      <c r="J33" s="13">
        <f t="shared" si="6"/>
        <v>35235</v>
      </c>
      <c r="K33" s="13">
        <f t="shared" si="6"/>
        <v>35235</v>
      </c>
      <c r="L33" s="13">
        <f t="shared" si="6"/>
        <v>31712</v>
      </c>
      <c r="M33" s="13">
        <f t="shared" si="6"/>
        <v>25839</v>
      </c>
      <c r="N33" s="13">
        <f t="shared" si="6"/>
        <v>23490</v>
      </c>
      <c r="O33" s="13">
        <f t="shared" si="6"/>
        <v>18792</v>
      </c>
      <c r="P33" s="13">
        <f t="shared" si="6"/>
        <v>19575</v>
      </c>
      <c r="Q33" s="13">
        <f t="shared" si="6"/>
        <v>18792</v>
      </c>
      <c r="R33" s="205">
        <f t="shared" ref="C33:AN34" si="7">ROUNDUP(R12*0.87,)</f>
        <v>18792</v>
      </c>
      <c r="S33" s="205">
        <f t="shared" si="7"/>
        <v>20358</v>
      </c>
      <c r="T33" s="205">
        <f t="shared" si="7"/>
        <v>20358</v>
      </c>
      <c r="U33" s="205">
        <f t="shared" si="7"/>
        <v>21924</v>
      </c>
      <c r="V33" s="205">
        <f t="shared" si="7"/>
        <v>21924</v>
      </c>
      <c r="W33" s="205">
        <f t="shared" si="7"/>
        <v>22707</v>
      </c>
      <c r="X33" s="205">
        <f t="shared" si="7"/>
        <v>22707</v>
      </c>
      <c r="Y33" s="205">
        <f t="shared" si="7"/>
        <v>22707</v>
      </c>
      <c r="Z33" s="205">
        <f t="shared" si="7"/>
        <v>26779</v>
      </c>
      <c r="AA33" s="205">
        <f t="shared" si="7"/>
        <v>26779</v>
      </c>
      <c r="AB33" s="13">
        <f t="shared" si="7"/>
        <v>26779</v>
      </c>
      <c r="AC33" s="13">
        <f t="shared" si="7"/>
        <v>22707</v>
      </c>
      <c r="AD33" s="13">
        <f t="shared" si="7"/>
        <v>21924</v>
      </c>
      <c r="AE33" s="13">
        <f t="shared" si="7"/>
        <v>18792</v>
      </c>
      <c r="AF33" s="13">
        <f t="shared" si="7"/>
        <v>20358</v>
      </c>
      <c r="AG33" s="13">
        <f t="shared" si="7"/>
        <v>19575</v>
      </c>
      <c r="AH33" s="13">
        <f t="shared" si="7"/>
        <v>11902</v>
      </c>
      <c r="AI33" s="13">
        <f t="shared" si="7"/>
        <v>12685</v>
      </c>
      <c r="AJ33" s="13">
        <f t="shared" si="7"/>
        <v>11902</v>
      </c>
      <c r="AK33" s="13">
        <f t="shared" si="7"/>
        <v>12685</v>
      </c>
      <c r="AL33" s="13">
        <f t="shared" si="7"/>
        <v>11511</v>
      </c>
      <c r="AM33" s="13">
        <f t="shared" si="7"/>
        <v>12294</v>
      </c>
      <c r="AN33" s="13">
        <f t="shared" si="7"/>
        <v>11511</v>
      </c>
    </row>
    <row r="34" spans="1:40" s="16" customFormat="1" ht="12" customHeight="1" x14ac:dyDescent="0.2">
      <c r="A34" s="4">
        <v>2</v>
      </c>
      <c r="B34" s="13">
        <f t="shared" si="6"/>
        <v>11041</v>
      </c>
      <c r="C34" s="13">
        <f t="shared" si="7"/>
        <v>11511</v>
      </c>
      <c r="D34" s="13">
        <f t="shared" si="7"/>
        <v>14016</v>
      </c>
      <c r="E34" s="13">
        <f t="shared" si="7"/>
        <v>13311</v>
      </c>
      <c r="F34" s="13">
        <f t="shared" si="7"/>
        <v>14721</v>
      </c>
      <c r="G34" s="13">
        <f t="shared" si="7"/>
        <v>17461</v>
      </c>
      <c r="H34" s="13">
        <f t="shared" si="7"/>
        <v>27327</v>
      </c>
      <c r="I34" s="13">
        <f t="shared" si="7"/>
        <v>28893</v>
      </c>
      <c r="J34" s="13">
        <f t="shared" si="7"/>
        <v>36723</v>
      </c>
      <c r="K34" s="13">
        <f t="shared" si="7"/>
        <v>36723</v>
      </c>
      <c r="L34" s="13">
        <f t="shared" si="7"/>
        <v>33200</v>
      </c>
      <c r="M34" s="13">
        <f t="shared" si="7"/>
        <v>27327</v>
      </c>
      <c r="N34" s="13">
        <f t="shared" si="7"/>
        <v>24978</v>
      </c>
      <c r="O34" s="13">
        <f t="shared" si="7"/>
        <v>20124</v>
      </c>
      <c r="P34" s="13">
        <f t="shared" si="7"/>
        <v>20907</v>
      </c>
      <c r="Q34" s="13">
        <f t="shared" si="7"/>
        <v>20124</v>
      </c>
      <c r="R34" s="205">
        <f t="shared" si="7"/>
        <v>20124</v>
      </c>
      <c r="S34" s="205">
        <f t="shared" si="7"/>
        <v>21690</v>
      </c>
      <c r="T34" s="205">
        <f t="shared" si="7"/>
        <v>21690</v>
      </c>
      <c r="U34" s="205">
        <f t="shared" si="7"/>
        <v>23256</v>
      </c>
      <c r="V34" s="205">
        <f t="shared" si="7"/>
        <v>23256</v>
      </c>
      <c r="W34" s="205">
        <f t="shared" si="7"/>
        <v>24039</v>
      </c>
      <c r="X34" s="205">
        <f t="shared" si="7"/>
        <v>24039</v>
      </c>
      <c r="Y34" s="205">
        <f t="shared" si="7"/>
        <v>24039</v>
      </c>
      <c r="Z34" s="205">
        <f t="shared" si="7"/>
        <v>28110</v>
      </c>
      <c r="AA34" s="205">
        <f t="shared" si="7"/>
        <v>28110</v>
      </c>
      <c r="AB34" s="13">
        <f t="shared" si="7"/>
        <v>28110</v>
      </c>
      <c r="AC34" s="13">
        <f t="shared" si="7"/>
        <v>24039</v>
      </c>
      <c r="AD34" s="13">
        <f t="shared" si="7"/>
        <v>23256</v>
      </c>
      <c r="AE34" s="13">
        <f t="shared" si="7"/>
        <v>20124</v>
      </c>
      <c r="AF34" s="13">
        <f t="shared" si="7"/>
        <v>21690</v>
      </c>
      <c r="AG34" s="13">
        <f t="shared" si="7"/>
        <v>20907</v>
      </c>
      <c r="AH34" s="13">
        <f t="shared" si="7"/>
        <v>13233</v>
      </c>
      <c r="AI34" s="13">
        <f t="shared" si="7"/>
        <v>14016</v>
      </c>
      <c r="AJ34" s="13">
        <f t="shared" si="7"/>
        <v>13233</v>
      </c>
      <c r="AK34" s="13">
        <f t="shared" si="7"/>
        <v>14016</v>
      </c>
      <c r="AL34" s="13">
        <f t="shared" si="7"/>
        <v>12842</v>
      </c>
      <c r="AM34" s="13">
        <f t="shared" si="7"/>
        <v>13625</v>
      </c>
      <c r="AN34" s="13">
        <f t="shared" si="7"/>
        <v>12842</v>
      </c>
    </row>
    <row r="35" spans="1:4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0" s="16" customFormat="1" ht="12" customHeight="1" x14ac:dyDescent="0.2">
      <c r="A36" s="4">
        <v>1</v>
      </c>
      <c r="B36" s="13">
        <f t="shared" ref="B36:Q37" si="8">ROUNDUP(B15*0.87,)</f>
        <v>11589</v>
      </c>
      <c r="C36" s="13">
        <f t="shared" si="8"/>
        <v>12059</v>
      </c>
      <c r="D36" s="13">
        <f t="shared" si="8"/>
        <v>14564</v>
      </c>
      <c r="E36" s="13">
        <f t="shared" si="8"/>
        <v>13860</v>
      </c>
      <c r="F36" s="13">
        <f t="shared" si="8"/>
        <v>15269</v>
      </c>
      <c r="G36" s="13">
        <f t="shared" si="8"/>
        <v>18009</v>
      </c>
      <c r="H36" s="13">
        <f t="shared" si="8"/>
        <v>29754</v>
      </c>
      <c r="I36" s="13">
        <f t="shared" si="8"/>
        <v>31320</v>
      </c>
      <c r="J36" s="13">
        <f t="shared" si="8"/>
        <v>39150</v>
      </c>
      <c r="K36" s="13">
        <f t="shared" si="8"/>
        <v>39150</v>
      </c>
      <c r="L36" s="13">
        <f t="shared" si="8"/>
        <v>35627</v>
      </c>
      <c r="M36" s="13">
        <f t="shared" si="8"/>
        <v>29754</v>
      </c>
      <c r="N36" s="13">
        <f t="shared" si="8"/>
        <v>27405</v>
      </c>
      <c r="O36" s="13">
        <f t="shared" si="8"/>
        <v>22707</v>
      </c>
      <c r="P36" s="13">
        <f t="shared" si="8"/>
        <v>23490</v>
      </c>
      <c r="Q36" s="13">
        <f t="shared" si="8"/>
        <v>22707</v>
      </c>
      <c r="R36" s="205">
        <f t="shared" ref="C36:AN37" si="9">ROUNDUP(R15*0.87,)</f>
        <v>22707</v>
      </c>
      <c r="S36" s="205">
        <f t="shared" si="9"/>
        <v>24273</v>
      </c>
      <c r="T36" s="205">
        <f t="shared" si="9"/>
        <v>24273</v>
      </c>
      <c r="U36" s="205">
        <f t="shared" si="9"/>
        <v>25839</v>
      </c>
      <c r="V36" s="205">
        <f t="shared" si="9"/>
        <v>25839</v>
      </c>
      <c r="W36" s="205">
        <f t="shared" si="9"/>
        <v>26622</v>
      </c>
      <c r="X36" s="205">
        <f t="shared" si="9"/>
        <v>26622</v>
      </c>
      <c r="Y36" s="205">
        <f t="shared" si="9"/>
        <v>26622</v>
      </c>
      <c r="Z36" s="205">
        <f t="shared" si="9"/>
        <v>30694</v>
      </c>
      <c r="AA36" s="205">
        <f t="shared" si="9"/>
        <v>30694</v>
      </c>
      <c r="AB36" s="13">
        <f t="shared" si="9"/>
        <v>30694</v>
      </c>
      <c r="AC36" s="13">
        <f t="shared" si="9"/>
        <v>26622</v>
      </c>
      <c r="AD36" s="13">
        <f t="shared" si="9"/>
        <v>25839</v>
      </c>
      <c r="AE36" s="13">
        <f t="shared" si="9"/>
        <v>22707</v>
      </c>
      <c r="AF36" s="13">
        <f t="shared" si="9"/>
        <v>24273</v>
      </c>
      <c r="AG36" s="13">
        <f t="shared" si="9"/>
        <v>23490</v>
      </c>
      <c r="AH36" s="13">
        <f t="shared" si="9"/>
        <v>14251</v>
      </c>
      <c r="AI36" s="13">
        <f t="shared" si="9"/>
        <v>15034</v>
      </c>
      <c r="AJ36" s="13">
        <f t="shared" si="9"/>
        <v>14251</v>
      </c>
      <c r="AK36" s="13">
        <f t="shared" si="9"/>
        <v>15034</v>
      </c>
      <c r="AL36" s="13">
        <f t="shared" si="9"/>
        <v>13860</v>
      </c>
      <c r="AM36" s="13">
        <f t="shared" si="9"/>
        <v>14643</v>
      </c>
      <c r="AN36" s="13">
        <f t="shared" si="9"/>
        <v>13860</v>
      </c>
    </row>
    <row r="37" spans="1:40" s="16" customFormat="1" ht="12" customHeight="1" x14ac:dyDescent="0.2">
      <c r="A37" s="278">
        <v>2</v>
      </c>
      <c r="B37" s="13">
        <f t="shared" si="8"/>
        <v>12607</v>
      </c>
      <c r="C37" s="13">
        <f t="shared" si="9"/>
        <v>13077</v>
      </c>
      <c r="D37" s="13">
        <f t="shared" si="9"/>
        <v>15582</v>
      </c>
      <c r="E37" s="13">
        <f t="shared" si="9"/>
        <v>14877</v>
      </c>
      <c r="F37" s="13">
        <f t="shared" si="9"/>
        <v>16287</v>
      </c>
      <c r="G37" s="13">
        <f t="shared" si="9"/>
        <v>19027</v>
      </c>
      <c r="H37" s="13">
        <f t="shared" si="9"/>
        <v>31242</v>
      </c>
      <c r="I37" s="13">
        <f t="shared" si="9"/>
        <v>32808</v>
      </c>
      <c r="J37" s="13">
        <f t="shared" si="9"/>
        <v>40638</v>
      </c>
      <c r="K37" s="13">
        <f t="shared" si="9"/>
        <v>40638</v>
      </c>
      <c r="L37" s="13">
        <f t="shared" si="9"/>
        <v>37115</v>
      </c>
      <c r="M37" s="13">
        <f t="shared" si="9"/>
        <v>31242</v>
      </c>
      <c r="N37" s="13">
        <f t="shared" si="9"/>
        <v>28893</v>
      </c>
      <c r="O37" s="13">
        <f t="shared" si="9"/>
        <v>24039</v>
      </c>
      <c r="P37" s="13">
        <f t="shared" si="9"/>
        <v>24822</v>
      </c>
      <c r="Q37" s="13">
        <f t="shared" si="9"/>
        <v>24039</v>
      </c>
      <c r="R37" s="205">
        <f t="shared" si="9"/>
        <v>24039</v>
      </c>
      <c r="S37" s="205">
        <f t="shared" si="9"/>
        <v>25605</v>
      </c>
      <c r="T37" s="205">
        <f t="shared" si="9"/>
        <v>25605</v>
      </c>
      <c r="U37" s="205">
        <f t="shared" si="9"/>
        <v>27171</v>
      </c>
      <c r="V37" s="205">
        <f t="shared" si="9"/>
        <v>27171</v>
      </c>
      <c r="W37" s="205">
        <f t="shared" si="9"/>
        <v>27954</v>
      </c>
      <c r="X37" s="205">
        <f t="shared" si="9"/>
        <v>27954</v>
      </c>
      <c r="Y37" s="205">
        <f t="shared" si="9"/>
        <v>27954</v>
      </c>
      <c r="Z37" s="205">
        <f t="shared" si="9"/>
        <v>32025</v>
      </c>
      <c r="AA37" s="205">
        <f t="shared" si="9"/>
        <v>32025</v>
      </c>
      <c r="AB37" s="13">
        <f t="shared" si="9"/>
        <v>32025</v>
      </c>
      <c r="AC37" s="13">
        <f t="shared" si="9"/>
        <v>27954</v>
      </c>
      <c r="AD37" s="13">
        <f t="shared" si="9"/>
        <v>27171</v>
      </c>
      <c r="AE37" s="13">
        <f t="shared" si="9"/>
        <v>24039</v>
      </c>
      <c r="AF37" s="13">
        <f t="shared" si="9"/>
        <v>25605</v>
      </c>
      <c r="AG37" s="13">
        <f t="shared" si="9"/>
        <v>24822</v>
      </c>
      <c r="AH37" s="13">
        <f t="shared" si="9"/>
        <v>15582</v>
      </c>
      <c r="AI37" s="13">
        <f t="shared" si="9"/>
        <v>16365</v>
      </c>
      <c r="AJ37" s="13">
        <f t="shared" si="9"/>
        <v>15582</v>
      </c>
      <c r="AK37" s="13">
        <f t="shared" si="9"/>
        <v>16365</v>
      </c>
      <c r="AL37" s="13">
        <f t="shared" si="9"/>
        <v>15191</v>
      </c>
      <c r="AM37" s="13">
        <f t="shared" si="9"/>
        <v>15974</v>
      </c>
      <c r="AN37" s="13">
        <f t="shared" si="9"/>
        <v>15191</v>
      </c>
    </row>
    <row r="38" spans="1:40"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0" s="16" customFormat="1" ht="12" customHeight="1" x14ac:dyDescent="0.2">
      <c r="A39" s="4">
        <v>1</v>
      </c>
      <c r="B39" s="13">
        <f t="shared" ref="B39:Q42" si="10">ROUNDUP(B18*0.87,)</f>
        <v>16678</v>
      </c>
      <c r="C39" s="13">
        <f t="shared" si="10"/>
        <v>17148</v>
      </c>
      <c r="D39" s="13">
        <f t="shared" si="10"/>
        <v>19654</v>
      </c>
      <c r="E39" s="13">
        <f t="shared" si="10"/>
        <v>18949</v>
      </c>
      <c r="F39" s="13">
        <f t="shared" si="10"/>
        <v>20358</v>
      </c>
      <c r="G39" s="13">
        <f t="shared" si="10"/>
        <v>23099</v>
      </c>
      <c r="H39" s="13">
        <f t="shared" si="10"/>
        <v>32103</v>
      </c>
      <c r="I39" s="13">
        <f t="shared" si="10"/>
        <v>33669</v>
      </c>
      <c r="J39" s="13">
        <f t="shared" si="10"/>
        <v>41499</v>
      </c>
      <c r="K39" s="13">
        <f t="shared" si="10"/>
        <v>41499</v>
      </c>
      <c r="L39" s="13">
        <f t="shared" si="10"/>
        <v>37976</v>
      </c>
      <c r="M39" s="13">
        <f t="shared" si="10"/>
        <v>32103</v>
      </c>
      <c r="N39" s="13">
        <f t="shared" si="10"/>
        <v>29754</v>
      </c>
      <c r="O39" s="13">
        <f t="shared" si="10"/>
        <v>25056</v>
      </c>
      <c r="P39" s="13">
        <f t="shared" si="10"/>
        <v>25839</v>
      </c>
      <c r="Q39" s="13">
        <f t="shared" si="10"/>
        <v>25056</v>
      </c>
      <c r="R39" s="205">
        <f t="shared" ref="C39:AN42" si="11">ROUNDUP(R18*0.87,)</f>
        <v>25056</v>
      </c>
      <c r="S39" s="205">
        <f t="shared" si="11"/>
        <v>26622</v>
      </c>
      <c r="T39" s="205">
        <f t="shared" si="11"/>
        <v>26622</v>
      </c>
      <c r="U39" s="205">
        <f t="shared" si="11"/>
        <v>28188</v>
      </c>
      <c r="V39" s="205">
        <f t="shared" si="11"/>
        <v>28188</v>
      </c>
      <c r="W39" s="205">
        <f t="shared" si="11"/>
        <v>28971</v>
      </c>
      <c r="X39" s="205">
        <f t="shared" si="11"/>
        <v>28971</v>
      </c>
      <c r="Y39" s="205">
        <f t="shared" si="11"/>
        <v>28971</v>
      </c>
      <c r="Z39" s="205">
        <f t="shared" si="11"/>
        <v>33043</v>
      </c>
      <c r="AA39" s="205">
        <f t="shared" si="11"/>
        <v>33043</v>
      </c>
      <c r="AB39" s="13">
        <f t="shared" si="11"/>
        <v>33043</v>
      </c>
      <c r="AC39" s="13">
        <f t="shared" si="11"/>
        <v>28971</v>
      </c>
      <c r="AD39" s="13">
        <f t="shared" si="11"/>
        <v>28188</v>
      </c>
      <c r="AE39" s="13">
        <f t="shared" si="11"/>
        <v>25056</v>
      </c>
      <c r="AF39" s="13">
        <f t="shared" si="11"/>
        <v>26622</v>
      </c>
      <c r="AG39" s="13">
        <f t="shared" si="11"/>
        <v>25839</v>
      </c>
      <c r="AH39" s="13">
        <f t="shared" si="11"/>
        <v>19341</v>
      </c>
      <c r="AI39" s="13">
        <f t="shared" si="11"/>
        <v>20124</v>
      </c>
      <c r="AJ39" s="13">
        <f t="shared" si="11"/>
        <v>19341</v>
      </c>
      <c r="AK39" s="13">
        <f t="shared" si="11"/>
        <v>20124</v>
      </c>
      <c r="AL39" s="13">
        <f t="shared" si="11"/>
        <v>18949</v>
      </c>
      <c r="AM39" s="13">
        <f t="shared" si="11"/>
        <v>19732</v>
      </c>
      <c r="AN39" s="13">
        <f t="shared" si="11"/>
        <v>18949</v>
      </c>
    </row>
    <row r="40" spans="1:40" s="16" customFormat="1" ht="12" customHeight="1" x14ac:dyDescent="0.2">
      <c r="A40" s="278">
        <v>2</v>
      </c>
      <c r="B40" s="13">
        <f t="shared" si="10"/>
        <v>17696</v>
      </c>
      <c r="C40" s="13">
        <f t="shared" si="11"/>
        <v>18166</v>
      </c>
      <c r="D40" s="13">
        <f t="shared" si="11"/>
        <v>20672</v>
      </c>
      <c r="E40" s="13">
        <f t="shared" si="11"/>
        <v>19967</v>
      </c>
      <c r="F40" s="13">
        <f t="shared" si="11"/>
        <v>21376</v>
      </c>
      <c r="G40" s="13">
        <f t="shared" si="11"/>
        <v>24117</v>
      </c>
      <c r="H40" s="13">
        <f t="shared" si="11"/>
        <v>33591</v>
      </c>
      <c r="I40" s="13">
        <f t="shared" si="11"/>
        <v>35157</v>
      </c>
      <c r="J40" s="13">
        <f t="shared" si="11"/>
        <v>42987</v>
      </c>
      <c r="K40" s="13">
        <f t="shared" si="11"/>
        <v>42987</v>
      </c>
      <c r="L40" s="13">
        <f t="shared" si="11"/>
        <v>39464</v>
      </c>
      <c r="M40" s="13">
        <f t="shared" si="11"/>
        <v>33591</v>
      </c>
      <c r="N40" s="13">
        <f t="shared" si="11"/>
        <v>31242</v>
      </c>
      <c r="O40" s="13">
        <f t="shared" si="11"/>
        <v>26388</v>
      </c>
      <c r="P40" s="13">
        <f t="shared" si="11"/>
        <v>27171</v>
      </c>
      <c r="Q40" s="13">
        <f t="shared" si="11"/>
        <v>26388</v>
      </c>
      <c r="R40" s="205">
        <f t="shared" si="11"/>
        <v>26388</v>
      </c>
      <c r="S40" s="205">
        <f t="shared" si="11"/>
        <v>27954</v>
      </c>
      <c r="T40" s="205">
        <f t="shared" si="11"/>
        <v>27954</v>
      </c>
      <c r="U40" s="205">
        <f t="shared" si="11"/>
        <v>29520</v>
      </c>
      <c r="V40" s="205">
        <f t="shared" si="11"/>
        <v>29520</v>
      </c>
      <c r="W40" s="205">
        <f t="shared" si="11"/>
        <v>30303</v>
      </c>
      <c r="X40" s="205">
        <f t="shared" si="11"/>
        <v>30303</v>
      </c>
      <c r="Y40" s="205">
        <f t="shared" si="11"/>
        <v>30303</v>
      </c>
      <c r="Z40" s="205">
        <f t="shared" si="11"/>
        <v>34374</v>
      </c>
      <c r="AA40" s="205">
        <f t="shared" si="11"/>
        <v>34374</v>
      </c>
      <c r="AB40" s="13">
        <f t="shared" si="11"/>
        <v>34374</v>
      </c>
      <c r="AC40" s="13">
        <f t="shared" si="11"/>
        <v>30303</v>
      </c>
      <c r="AD40" s="13">
        <f t="shared" si="11"/>
        <v>29520</v>
      </c>
      <c r="AE40" s="13">
        <f t="shared" si="11"/>
        <v>26388</v>
      </c>
      <c r="AF40" s="13">
        <f t="shared" si="11"/>
        <v>27954</v>
      </c>
      <c r="AG40" s="13">
        <f t="shared" si="11"/>
        <v>27171</v>
      </c>
      <c r="AH40" s="13">
        <f t="shared" si="11"/>
        <v>20672</v>
      </c>
      <c r="AI40" s="13">
        <f t="shared" si="11"/>
        <v>21455</v>
      </c>
      <c r="AJ40" s="13">
        <f t="shared" si="11"/>
        <v>20672</v>
      </c>
      <c r="AK40" s="13">
        <f t="shared" si="11"/>
        <v>21455</v>
      </c>
      <c r="AL40" s="13">
        <f t="shared" si="11"/>
        <v>20280</v>
      </c>
      <c r="AM40" s="13">
        <f t="shared" si="11"/>
        <v>21063</v>
      </c>
      <c r="AN40" s="13">
        <f t="shared" si="11"/>
        <v>20280</v>
      </c>
    </row>
    <row r="41" spans="1:40" s="16" customFormat="1" ht="12" customHeight="1" x14ac:dyDescent="0.2">
      <c r="A41" s="278">
        <v>3</v>
      </c>
      <c r="B41" s="13">
        <f t="shared" si="10"/>
        <v>18714</v>
      </c>
      <c r="C41" s="13">
        <f t="shared" si="11"/>
        <v>19184</v>
      </c>
      <c r="D41" s="13">
        <f t="shared" si="11"/>
        <v>21690</v>
      </c>
      <c r="E41" s="13">
        <f t="shared" si="11"/>
        <v>20985</v>
      </c>
      <c r="F41" s="13">
        <f t="shared" si="11"/>
        <v>22394</v>
      </c>
      <c r="G41" s="13">
        <f t="shared" si="11"/>
        <v>25135</v>
      </c>
      <c r="H41" s="13">
        <f t="shared" si="11"/>
        <v>35079</v>
      </c>
      <c r="I41" s="13">
        <f t="shared" si="11"/>
        <v>36645</v>
      </c>
      <c r="J41" s="13">
        <f t="shared" si="11"/>
        <v>44475</v>
      </c>
      <c r="K41" s="13">
        <f t="shared" si="11"/>
        <v>44475</v>
      </c>
      <c r="L41" s="13">
        <f t="shared" si="11"/>
        <v>40951</v>
      </c>
      <c r="M41" s="13">
        <f t="shared" si="11"/>
        <v>35079</v>
      </c>
      <c r="N41" s="13">
        <f t="shared" si="11"/>
        <v>32730</v>
      </c>
      <c r="O41" s="13">
        <f t="shared" si="11"/>
        <v>27719</v>
      </c>
      <c r="P41" s="13">
        <f t="shared" si="11"/>
        <v>28502</v>
      </c>
      <c r="Q41" s="13">
        <f t="shared" si="11"/>
        <v>27719</v>
      </c>
      <c r="R41" s="205">
        <f t="shared" si="11"/>
        <v>27719</v>
      </c>
      <c r="S41" s="205">
        <f t="shared" si="11"/>
        <v>29285</v>
      </c>
      <c r="T41" s="205">
        <f t="shared" si="11"/>
        <v>29285</v>
      </c>
      <c r="U41" s="205">
        <f t="shared" si="11"/>
        <v>30851</v>
      </c>
      <c r="V41" s="205">
        <f t="shared" si="11"/>
        <v>30851</v>
      </c>
      <c r="W41" s="205">
        <f t="shared" si="11"/>
        <v>31634</v>
      </c>
      <c r="X41" s="205">
        <f t="shared" si="11"/>
        <v>31634</v>
      </c>
      <c r="Y41" s="205">
        <f t="shared" si="11"/>
        <v>31634</v>
      </c>
      <c r="Z41" s="205">
        <f t="shared" si="11"/>
        <v>35705</v>
      </c>
      <c r="AA41" s="205">
        <f t="shared" si="11"/>
        <v>35705</v>
      </c>
      <c r="AB41" s="13">
        <f t="shared" si="11"/>
        <v>35705</v>
      </c>
      <c r="AC41" s="13">
        <f t="shared" si="11"/>
        <v>31634</v>
      </c>
      <c r="AD41" s="13">
        <f t="shared" si="11"/>
        <v>30851</v>
      </c>
      <c r="AE41" s="13">
        <f t="shared" si="11"/>
        <v>27719</v>
      </c>
      <c r="AF41" s="13">
        <f t="shared" si="11"/>
        <v>29285</v>
      </c>
      <c r="AG41" s="13">
        <f t="shared" si="11"/>
        <v>28502</v>
      </c>
      <c r="AH41" s="13">
        <f t="shared" si="11"/>
        <v>22003</v>
      </c>
      <c r="AI41" s="13">
        <f t="shared" si="11"/>
        <v>22786</v>
      </c>
      <c r="AJ41" s="13">
        <f t="shared" si="11"/>
        <v>22003</v>
      </c>
      <c r="AK41" s="13">
        <f t="shared" si="11"/>
        <v>22786</v>
      </c>
      <c r="AL41" s="13">
        <f t="shared" si="11"/>
        <v>21611</v>
      </c>
      <c r="AM41" s="13">
        <f t="shared" si="11"/>
        <v>22394</v>
      </c>
      <c r="AN41" s="13">
        <f t="shared" si="11"/>
        <v>21611</v>
      </c>
    </row>
    <row r="42" spans="1:40" s="16" customFormat="1" ht="12" customHeight="1" x14ac:dyDescent="0.2">
      <c r="A42" s="278">
        <v>4</v>
      </c>
      <c r="B42" s="13">
        <f t="shared" si="10"/>
        <v>19732</v>
      </c>
      <c r="C42" s="13">
        <f t="shared" si="11"/>
        <v>20202</v>
      </c>
      <c r="D42" s="13">
        <f t="shared" si="11"/>
        <v>22707</v>
      </c>
      <c r="E42" s="13">
        <f t="shared" si="11"/>
        <v>22003</v>
      </c>
      <c r="F42" s="13">
        <f t="shared" si="11"/>
        <v>23412</v>
      </c>
      <c r="G42" s="13">
        <f t="shared" si="11"/>
        <v>26153</v>
      </c>
      <c r="H42" s="13">
        <f t="shared" si="11"/>
        <v>36567</v>
      </c>
      <c r="I42" s="13">
        <f t="shared" si="11"/>
        <v>38133</v>
      </c>
      <c r="J42" s="13">
        <f t="shared" si="11"/>
        <v>45963</v>
      </c>
      <c r="K42" s="13">
        <f t="shared" si="11"/>
        <v>45963</v>
      </c>
      <c r="L42" s="13">
        <f t="shared" si="11"/>
        <v>42439</v>
      </c>
      <c r="M42" s="13">
        <f t="shared" si="11"/>
        <v>36567</v>
      </c>
      <c r="N42" s="13">
        <f t="shared" si="11"/>
        <v>34218</v>
      </c>
      <c r="O42" s="13">
        <f t="shared" si="11"/>
        <v>29050</v>
      </c>
      <c r="P42" s="13">
        <f t="shared" si="11"/>
        <v>29833</v>
      </c>
      <c r="Q42" s="13">
        <f t="shared" si="11"/>
        <v>29050</v>
      </c>
      <c r="R42" s="205">
        <f t="shared" si="11"/>
        <v>29050</v>
      </c>
      <c r="S42" s="205">
        <f t="shared" si="11"/>
        <v>30616</v>
      </c>
      <c r="T42" s="205">
        <f t="shared" si="11"/>
        <v>30616</v>
      </c>
      <c r="U42" s="205">
        <f t="shared" si="11"/>
        <v>32182</v>
      </c>
      <c r="V42" s="205">
        <f t="shared" si="11"/>
        <v>32182</v>
      </c>
      <c r="W42" s="205">
        <f t="shared" si="11"/>
        <v>32965</v>
      </c>
      <c r="X42" s="205">
        <f t="shared" si="11"/>
        <v>32965</v>
      </c>
      <c r="Y42" s="205">
        <f t="shared" si="11"/>
        <v>32965</v>
      </c>
      <c r="Z42" s="205">
        <f t="shared" si="11"/>
        <v>37036</v>
      </c>
      <c r="AA42" s="205">
        <f t="shared" si="11"/>
        <v>37036</v>
      </c>
      <c r="AB42" s="13">
        <f t="shared" si="11"/>
        <v>37036</v>
      </c>
      <c r="AC42" s="13">
        <f t="shared" si="11"/>
        <v>32965</v>
      </c>
      <c r="AD42" s="13">
        <f t="shared" si="11"/>
        <v>32182</v>
      </c>
      <c r="AE42" s="13">
        <f t="shared" si="11"/>
        <v>29050</v>
      </c>
      <c r="AF42" s="13">
        <f t="shared" si="11"/>
        <v>30616</v>
      </c>
      <c r="AG42" s="13">
        <f t="shared" si="11"/>
        <v>29833</v>
      </c>
      <c r="AH42" s="13">
        <f t="shared" si="11"/>
        <v>23334</v>
      </c>
      <c r="AI42" s="13">
        <f t="shared" si="11"/>
        <v>24117</v>
      </c>
      <c r="AJ42" s="13">
        <f t="shared" si="11"/>
        <v>23334</v>
      </c>
      <c r="AK42" s="13">
        <f t="shared" si="11"/>
        <v>24117</v>
      </c>
      <c r="AL42" s="13">
        <f t="shared" si="11"/>
        <v>22942</v>
      </c>
      <c r="AM42" s="13">
        <f t="shared" si="11"/>
        <v>23725</v>
      </c>
      <c r="AN42" s="13">
        <f t="shared" si="11"/>
        <v>22942</v>
      </c>
    </row>
    <row r="43" spans="1:40" s="16" customFormat="1" ht="12" customHeight="1" x14ac:dyDescent="0.2">
      <c r="A43" s="43"/>
    </row>
    <row r="44" spans="1:40" s="16" customFormat="1" ht="12" customHeight="1" x14ac:dyDescent="0.2">
      <c r="A44" s="43"/>
    </row>
    <row r="45" spans="1:40" s="14" customFormat="1" ht="12.75" customHeight="1" x14ac:dyDescent="0.2">
      <c r="A45" s="96" t="s">
        <v>64</v>
      </c>
    </row>
    <row r="46" spans="1:40" s="14" customFormat="1" ht="12.75" customHeight="1" x14ac:dyDescent="0.2">
      <c r="A46" s="318" t="s">
        <v>329</v>
      </c>
    </row>
    <row r="47" spans="1:40" s="14" customFormat="1" ht="12.75" customHeight="1" x14ac:dyDescent="0.2">
      <c r="A47" s="318"/>
    </row>
    <row r="48" spans="1:40" s="14" customFormat="1" ht="12.75" customHeight="1" x14ac:dyDescent="0.2">
      <c r="A48" s="318"/>
    </row>
    <row r="49" spans="1:1" s="14" customFormat="1" ht="57.4" customHeight="1" thickBot="1" x14ac:dyDescent="0.25">
      <c r="A49" s="318"/>
    </row>
    <row r="50" spans="1:1" s="53" customFormat="1" ht="12.75" thickBot="1" x14ac:dyDescent="0.25">
      <c r="A50" s="306" t="s">
        <v>436</v>
      </c>
    </row>
    <row r="51" spans="1:1" s="53" customFormat="1" ht="36" x14ac:dyDescent="0.2">
      <c r="A51" s="307" t="s">
        <v>437</v>
      </c>
    </row>
    <row r="52" spans="1:1" s="53" customFormat="1" ht="84.75" thickBot="1" x14ac:dyDescent="0.25">
      <c r="A52" s="308" t="s">
        <v>438</v>
      </c>
    </row>
    <row r="53" spans="1:1" s="53" customFormat="1" ht="12.75" thickBot="1" x14ac:dyDescent="0.25">
      <c r="A53" s="309" t="s">
        <v>73</v>
      </c>
    </row>
    <row r="54" spans="1:1" s="53" customFormat="1" ht="12" x14ac:dyDescent="0.2">
      <c r="A54" s="310" t="s">
        <v>439</v>
      </c>
    </row>
    <row r="55" spans="1:1" s="53" customFormat="1" ht="36.75" thickBot="1" x14ac:dyDescent="0.25">
      <c r="A55" s="311" t="s">
        <v>440</v>
      </c>
    </row>
    <row r="56" spans="1:1" s="53" customFormat="1" ht="62.25" customHeight="1" x14ac:dyDescent="0.2">
      <c r="A56" s="349" t="s">
        <v>441</v>
      </c>
    </row>
    <row r="57" spans="1:1" s="53" customFormat="1" ht="62.25" customHeight="1" thickBot="1" x14ac:dyDescent="0.25">
      <c r="A57" s="350"/>
    </row>
    <row r="58" spans="1:1" s="53" customFormat="1" ht="24.75" thickBot="1" x14ac:dyDescent="0.25">
      <c r="A58" s="312" t="s">
        <v>442</v>
      </c>
    </row>
    <row r="59" spans="1:1" s="53" customFormat="1" ht="24" x14ac:dyDescent="0.2">
      <c r="A59" s="313" t="s">
        <v>443</v>
      </c>
    </row>
    <row r="60" spans="1:1" s="53" customFormat="1" ht="24" x14ac:dyDescent="0.2">
      <c r="A60" s="313" t="s">
        <v>444</v>
      </c>
    </row>
    <row r="61" spans="1:1" s="53" customFormat="1" ht="24.75" thickBot="1" x14ac:dyDescent="0.25">
      <c r="A61" s="313" t="s">
        <v>445</v>
      </c>
    </row>
    <row r="62" spans="1:1" s="53" customFormat="1" ht="12.75" thickBot="1" x14ac:dyDescent="0.25">
      <c r="A62" s="314" t="s">
        <v>72</v>
      </c>
    </row>
    <row r="63" spans="1:1" s="53" customFormat="1" ht="60" x14ac:dyDescent="0.2">
      <c r="A63" s="315"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Q42"/>
  <sheetViews>
    <sheetView zoomScaleNormal="100" workbookViewId="0">
      <selection activeCell="A42" sqref="A42"/>
    </sheetView>
  </sheetViews>
  <sheetFormatPr defaultColWidth="9.140625" defaultRowHeight="15" x14ac:dyDescent="0.25"/>
  <cols>
    <col min="1" max="1" width="72.28515625" style="2" customWidth="1"/>
    <col min="2" max="6" width="9.85546875" style="1" bestFit="1" customWidth="1"/>
    <col min="7" max="17" width="9.85546875" style="1" hidden="1" customWidth="1"/>
    <col min="18" max="27" width="9.85546875" style="1" bestFit="1" customWidth="1"/>
    <col min="28" max="33" width="9.85546875" style="1" hidden="1" customWidth="1"/>
    <col min="34" max="40" width="9.85546875" style="1" bestFit="1" customWidth="1"/>
    <col min="41" max="43" width="9.140625" style="8"/>
    <col min="44" max="16384" width="9.140625" style="1"/>
  </cols>
  <sheetData>
    <row r="1" spans="1:43" s="2" customFormat="1" ht="12.75" x14ac:dyDescent="0.2">
      <c r="A1" s="9" t="s">
        <v>301</v>
      </c>
      <c r="AO1" s="29"/>
      <c r="AP1" s="29"/>
      <c r="AQ1" s="29"/>
    </row>
    <row r="2" spans="1:43" s="2" customFormat="1" ht="12.75" x14ac:dyDescent="0.2">
      <c r="A2" s="305" t="s">
        <v>234</v>
      </c>
      <c r="AO2" s="29"/>
      <c r="AP2" s="29"/>
      <c r="AQ2" s="29"/>
    </row>
    <row r="3" spans="1:43" s="8" customFormat="1" x14ac:dyDescent="0.25">
      <c r="A3" s="5" t="s">
        <v>59</v>
      </c>
      <c r="B3" s="113">
        <f>'C завтраками| Bed and breakfast'!R4</f>
        <v>45639</v>
      </c>
      <c r="C3" s="113">
        <f>'C завтраками| Bed and breakfast'!S4</f>
        <v>45641</v>
      </c>
      <c r="D3" s="113">
        <f>'C завтраками| Bed and breakfast'!T4</f>
        <v>45646</v>
      </c>
      <c r="E3" s="113">
        <f>'C завтраками| Bed and breakfast'!U4</f>
        <v>45648</v>
      </c>
      <c r="F3" s="113">
        <f>'C завтраками| Bed and breakfast'!V4</f>
        <v>45652</v>
      </c>
      <c r="G3" s="195">
        <f>'C завтраками| Bed and breakfast'!W4</f>
        <v>45653</v>
      </c>
      <c r="H3" s="195">
        <f>'C завтраками| Bed and breakfast'!X4</f>
        <v>45655</v>
      </c>
      <c r="I3" s="195">
        <f>'C завтраками| Bed and breakfast'!Y4</f>
        <v>45656</v>
      </c>
      <c r="J3" s="195">
        <f>'C завтраками| Bed and breakfast'!Z4</f>
        <v>45657</v>
      </c>
      <c r="K3" s="195">
        <f>'C завтраками| Bed and breakfast'!AA4</f>
        <v>45658</v>
      </c>
      <c r="L3" s="195">
        <f>'C завтраками| Bed and breakfast'!AB4</f>
        <v>45662</v>
      </c>
      <c r="M3" s="113">
        <f>'C завтраками| Bed and breakfast'!AC4</f>
        <v>45664</v>
      </c>
      <c r="N3" s="113">
        <f>'C завтраками| Bed and breakfast'!AD4</f>
        <v>45665</v>
      </c>
      <c r="O3" s="113">
        <f>'C завтраками| Bed and breakfast'!AE4</f>
        <v>45666</v>
      </c>
      <c r="P3" s="113">
        <f>'C завтраками| Bed and breakfast'!AF4</f>
        <v>45667</v>
      </c>
      <c r="Q3" s="113">
        <f>'C завтраками| Bed and breakfast'!AG4</f>
        <v>45669</v>
      </c>
      <c r="R3" s="195">
        <f>'C завтраками| Bed and breakfast'!AH4</f>
        <v>45670</v>
      </c>
      <c r="S3" s="195">
        <f>'C завтраками| Bed and breakfast'!AI4</f>
        <v>45674</v>
      </c>
      <c r="T3" s="195">
        <f>'C завтраками| Bed and breakfast'!AJ4</f>
        <v>45676</v>
      </c>
      <c r="U3" s="195">
        <f>'C завтраками| Bed and breakfast'!AK4</f>
        <v>45681</v>
      </c>
      <c r="V3" s="195">
        <f>'C завтраками| Bed and breakfast'!AL4</f>
        <v>45683</v>
      </c>
      <c r="W3" s="195">
        <f>'C завтраками| Bed and breakfast'!AM4</f>
        <v>45688</v>
      </c>
      <c r="X3" s="195">
        <f>'C завтраками| Bed and breakfast'!AN4</f>
        <v>45695</v>
      </c>
      <c r="Y3" s="195">
        <f>'C завтраками| Bed and breakfast'!AO4</f>
        <v>45697</v>
      </c>
      <c r="Z3" s="195">
        <f>'C завтраками| Bed and breakfast'!AP4</f>
        <v>45702</v>
      </c>
      <c r="AA3" s="195">
        <f>'C завтраками| Bed and breakfast'!AQ4</f>
        <v>45704</v>
      </c>
      <c r="AB3" s="113">
        <f>'C завтраками| Bed and breakfast'!AR4</f>
        <v>45709</v>
      </c>
      <c r="AC3" s="113">
        <f>'C завтраками| Bed and breakfast'!AS4</f>
        <v>45712</v>
      </c>
      <c r="AD3" s="113">
        <f>'C завтраками| Bed and breakfast'!AT4</f>
        <v>45717</v>
      </c>
      <c r="AE3" s="113">
        <f>'C завтраками| Bed and breakfast'!AU4</f>
        <v>45718</v>
      </c>
      <c r="AF3" s="113">
        <f>'C завтраками| Bed and breakfast'!AV4</f>
        <v>45723</v>
      </c>
      <c r="AG3" s="113">
        <f>'C завтраками| Bed and breakfast'!AW4</f>
        <v>45726</v>
      </c>
      <c r="AH3" s="113">
        <f>'C завтраками| Bed and breakfast'!AX4</f>
        <v>45727</v>
      </c>
      <c r="AI3" s="113">
        <f>'C завтраками| Bed and breakfast'!AY4</f>
        <v>45730</v>
      </c>
      <c r="AJ3" s="113">
        <f>'C завтраками| Bed and breakfast'!AZ4</f>
        <v>45732</v>
      </c>
      <c r="AK3" s="113">
        <f>'C завтраками| Bed and breakfast'!BA4</f>
        <v>45737</v>
      </c>
      <c r="AL3" s="113">
        <f>'C завтраками| Bed and breakfast'!BB4</f>
        <v>45739</v>
      </c>
      <c r="AM3" s="113">
        <f>'C завтраками| Bed and breakfast'!BC4</f>
        <v>45744</v>
      </c>
      <c r="AN3" s="113">
        <f>'C завтраками| Bed and breakfast'!BD4</f>
        <v>45746</v>
      </c>
    </row>
    <row r="4" spans="1:43" s="8" customFormat="1" x14ac:dyDescent="0.25">
      <c r="A4" s="5"/>
      <c r="B4" s="113">
        <f>'C завтраками| Bed and breakfast'!R5</f>
        <v>45640</v>
      </c>
      <c r="C4" s="113">
        <f>'C завтраками| Bed and breakfast'!S5</f>
        <v>45645</v>
      </c>
      <c r="D4" s="113">
        <f>'C завтраками| Bed and breakfast'!T5</f>
        <v>45647</v>
      </c>
      <c r="E4" s="113">
        <f>'C завтраками| Bed and breakfast'!U5</f>
        <v>45651</v>
      </c>
      <c r="F4" s="113">
        <f>'C завтраками| Bed and breakfast'!V5</f>
        <v>45652</v>
      </c>
      <c r="G4" s="195">
        <f>'C завтраками| Bed and breakfast'!W5</f>
        <v>45654</v>
      </c>
      <c r="H4" s="195">
        <f>'C завтраками| Bed and breakfast'!X5</f>
        <v>45655</v>
      </c>
      <c r="I4" s="195">
        <f>'C завтраками| Bed and breakfast'!Y5</f>
        <v>45656</v>
      </c>
      <c r="J4" s="195">
        <f>'C завтраками| Bed and breakfast'!Z5</f>
        <v>45657</v>
      </c>
      <c r="K4" s="195">
        <f>'C завтраками| Bed and breakfast'!AA5</f>
        <v>45661</v>
      </c>
      <c r="L4" s="195">
        <f>'C завтраками| Bed and breakfast'!AB5</f>
        <v>45663</v>
      </c>
      <c r="M4" s="113">
        <f>'C завтраками| Bed and breakfast'!AC5</f>
        <v>45664</v>
      </c>
      <c r="N4" s="113">
        <f>'C завтраками| Bed and breakfast'!AD5</f>
        <v>45665</v>
      </c>
      <c r="O4" s="113">
        <f>'C завтраками| Bed and breakfast'!AE5</f>
        <v>45666</v>
      </c>
      <c r="P4" s="113">
        <f>'C завтраками| Bed and breakfast'!AF5</f>
        <v>45668</v>
      </c>
      <c r="Q4" s="113">
        <f>'C завтраками| Bed and breakfast'!AG5</f>
        <v>45669</v>
      </c>
      <c r="R4" s="195">
        <f>'C завтраками| Bed and breakfast'!AH5</f>
        <v>45673</v>
      </c>
      <c r="S4" s="195">
        <f>'C завтраками| Bed and breakfast'!AI5</f>
        <v>45675</v>
      </c>
      <c r="T4" s="195">
        <f>'C завтраками| Bed and breakfast'!AJ5</f>
        <v>45680</v>
      </c>
      <c r="U4" s="195">
        <f>'C завтраками| Bed and breakfast'!AK5</f>
        <v>45682</v>
      </c>
      <c r="V4" s="195">
        <f>'C завтраками| Bed and breakfast'!AL5</f>
        <v>45687</v>
      </c>
      <c r="W4" s="195">
        <f>'C завтраками| Bed and breakfast'!AM5</f>
        <v>45694</v>
      </c>
      <c r="X4" s="195">
        <f>'C завтраками| Bed and breakfast'!AN5</f>
        <v>45696</v>
      </c>
      <c r="Y4" s="195">
        <f>'C завтраками| Bed and breakfast'!AO5</f>
        <v>45701</v>
      </c>
      <c r="Z4" s="195">
        <f>'C завтраками| Bed and breakfast'!AP5</f>
        <v>45703</v>
      </c>
      <c r="AA4" s="195">
        <f>'C завтраками| Bed and breakfast'!AQ5</f>
        <v>45708</v>
      </c>
      <c r="AB4" s="113">
        <f>'C завтраками| Bed and breakfast'!AR5</f>
        <v>45711</v>
      </c>
      <c r="AC4" s="113">
        <f>'C завтраками| Bed and breakfast'!AS5</f>
        <v>45716</v>
      </c>
      <c r="AD4" s="113">
        <f>'C завтраками| Bed and breakfast'!AT5</f>
        <v>45717</v>
      </c>
      <c r="AE4" s="113">
        <f>'C завтраками| Bed and breakfast'!AU5</f>
        <v>45722</v>
      </c>
      <c r="AF4" s="113">
        <f>'C завтраками| Bed and breakfast'!AV5</f>
        <v>45725</v>
      </c>
      <c r="AG4" s="113">
        <f>'C завтраками| Bed and breakfast'!AW5</f>
        <v>45726</v>
      </c>
      <c r="AH4" s="113">
        <f>'C завтраками| Bed and breakfast'!AX5</f>
        <v>45729</v>
      </c>
      <c r="AI4" s="113">
        <f>'C завтраками| Bed and breakfast'!AY5</f>
        <v>45731</v>
      </c>
      <c r="AJ4" s="113">
        <f>'C завтраками| Bed and breakfast'!AZ5</f>
        <v>45736</v>
      </c>
      <c r="AK4" s="113">
        <f>'C завтраками| Bed and breakfast'!BA5</f>
        <v>45738</v>
      </c>
      <c r="AL4" s="113">
        <f>'C завтраками| Bed and breakfast'!BB5</f>
        <v>45743</v>
      </c>
      <c r="AM4" s="113">
        <f>'C завтраками| Bed and breakfast'!BC5</f>
        <v>45745</v>
      </c>
      <c r="AN4" s="113">
        <f>'C завтраками| Bed and breakfast'!BD5</f>
        <v>45747</v>
      </c>
    </row>
    <row r="5" spans="1:43"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43" s="16" customFormat="1" ht="12" customHeight="1" x14ac:dyDescent="0.2">
      <c r="A6" s="43">
        <v>1</v>
      </c>
      <c r="B6" s="13">
        <f>'C завтраками| Bed and breakfast'!R7*0.9</f>
        <v>5670</v>
      </c>
      <c r="C6" s="13">
        <f>'C завтраками| Bed and breakfast'!S7*0.9</f>
        <v>6210</v>
      </c>
      <c r="D6" s="13">
        <f>'C завтраками| Bed and breakfast'!T7*0.9</f>
        <v>9090</v>
      </c>
      <c r="E6" s="13">
        <f>'C завтраками| Bed and breakfast'!U7*0.9</f>
        <v>8280</v>
      </c>
      <c r="F6" s="13">
        <f>'C завтраками| Bed and breakfast'!V7*0.9</f>
        <v>9900</v>
      </c>
      <c r="G6" s="13">
        <f>'C завтраками| Bed and breakfast'!W7*0.9</f>
        <v>13050</v>
      </c>
      <c r="H6" s="13">
        <f>'C завтраками| Bed and breakfast'!X7*0.9</f>
        <v>20700</v>
      </c>
      <c r="I6" s="13">
        <f>'C завтраками| Bed and breakfast'!Y7*0.9</f>
        <v>22500</v>
      </c>
      <c r="J6" s="13">
        <f>'C завтраками| Bed and breakfast'!Z7*0.9</f>
        <v>31500</v>
      </c>
      <c r="K6" s="13">
        <f>'C завтраками| Bed and breakfast'!AA7*0.9</f>
        <v>31500</v>
      </c>
      <c r="L6" s="13">
        <f>'C завтраками| Bed and breakfast'!AB7*0.9</f>
        <v>27450</v>
      </c>
      <c r="M6" s="13">
        <f>'C завтраками| Bed and breakfast'!AC7*0.9</f>
        <v>20700</v>
      </c>
      <c r="N6" s="13">
        <f>'C завтраками| Bed and breakfast'!AD7*0.9</f>
        <v>18000</v>
      </c>
      <c r="O6" s="13">
        <f>'C завтраками| Bed and breakfast'!AE7*0.9</f>
        <v>12600</v>
      </c>
      <c r="P6" s="13">
        <f>'C завтраками| Bed and breakfast'!AF7*0.9</f>
        <v>13500</v>
      </c>
      <c r="Q6" s="13">
        <f>'C завтраками| Bed and breakfast'!AG7*0.9</f>
        <v>12600</v>
      </c>
      <c r="R6" s="13">
        <f>'C завтраками| Bed and breakfast'!AH7*0.9</f>
        <v>12600</v>
      </c>
      <c r="S6" s="13">
        <f>'C завтраками| Bed and breakfast'!AI7*0.9</f>
        <v>14400</v>
      </c>
      <c r="T6" s="205">
        <f>'C завтраками| Bed and breakfast'!AJ7*0.9</f>
        <v>14400</v>
      </c>
      <c r="U6" s="13">
        <f>'C завтраками| Bed and breakfast'!AK7*0.9</f>
        <v>16200</v>
      </c>
      <c r="V6" s="13">
        <f>'C завтраками| Bed and breakfast'!AL7*0.9</f>
        <v>16200</v>
      </c>
      <c r="W6" s="205">
        <f>'C завтраками| Bed and breakfast'!AM7*0.9</f>
        <v>17100</v>
      </c>
      <c r="X6" s="13">
        <f>'C завтраками| Bed and breakfast'!AN7*0.9</f>
        <v>17100</v>
      </c>
      <c r="Y6" s="205">
        <f>'C завтраками| Bed and breakfast'!AO7*0.9</f>
        <v>17100</v>
      </c>
      <c r="Z6" s="205">
        <f>'C завтраками| Bed and breakfast'!AP7*0.9</f>
        <v>21780</v>
      </c>
      <c r="AA6" s="205">
        <f>'C завтраками| Bed and breakfast'!AQ7*0.9</f>
        <v>21780</v>
      </c>
      <c r="AB6" s="13">
        <f>'C завтраками| Bed and breakfast'!AR7*0.9</f>
        <v>21780</v>
      </c>
      <c r="AC6" s="13">
        <f>'C завтраками| Bed and breakfast'!AS7*0.9</f>
        <v>17100</v>
      </c>
      <c r="AD6" s="13">
        <f>'C завтраками| Bed and breakfast'!AT7*0.9</f>
        <v>16200</v>
      </c>
      <c r="AE6" s="13">
        <f>'C завтраками| Bed and breakfast'!AU7*0.9</f>
        <v>12600</v>
      </c>
      <c r="AF6" s="13">
        <f>'C завтраками| Bed and breakfast'!AV7*0.9</f>
        <v>14400</v>
      </c>
      <c r="AG6" s="13">
        <f>'C завтраками| Bed and breakfast'!AW7*0.9</f>
        <v>13500</v>
      </c>
      <c r="AH6" s="13">
        <f>'C завтраками| Bed and breakfast'!AX7*0.9</f>
        <v>8730</v>
      </c>
      <c r="AI6" s="13">
        <f>'C завтраками| Bed and breakfast'!AY7*0.9</f>
        <v>9630</v>
      </c>
      <c r="AJ6" s="13">
        <f>'C завтраками| Bed and breakfast'!AZ7*0.9</f>
        <v>8730</v>
      </c>
      <c r="AK6" s="13">
        <f>'C завтраками| Bed and breakfast'!BA7*0.9</f>
        <v>9630</v>
      </c>
      <c r="AL6" s="13">
        <f>'C завтраками| Bed and breakfast'!BB7*0.9</f>
        <v>8280</v>
      </c>
      <c r="AM6" s="13">
        <f>'C завтраками| Bed and breakfast'!BC7*0.9</f>
        <v>9180</v>
      </c>
      <c r="AN6" s="13">
        <f>'C завтраками| Bed and breakfast'!BD7*0.9</f>
        <v>8280</v>
      </c>
      <c r="AO6" s="15"/>
      <c r="AP6" s="15"/>
      <c r="AQ6" s="15"/>
    </row>
    <row r="7" spans="1:43" s="16" customFormat="1" ht="12" customHeight="1" x14ac:dyDescent="0.2">
      <c r="A7" s="43">
        <v>2</v>
      </c>
      <c r="B7" s="13">
        <f>'C завтраками| Bed and breakfast'!R8*0.9</f>
        <v>6840</v>
      </c>
      <c r="C7" s="13">
        <f>'C завтраками| Bed and breakfast'!S8*0.9</f>
        <v>7380</v>
      </c>
      <c r="D7" s="13">
        <f>'C завтраками| Bed and breakfast'!T8*0.9</f>
        <v>10260</v>
      </c>
      <c r="E7" s="13">
        <f>'C завтраками| Bed and breakfast'!U8*0.9</f>
        <v>9450</v>
      </c>
      <c r="F7" s="13">
        <f>'C завтраками| Bed and breakfast'!V8*0.9</f>
        <v>11070</v>
      </c>
      <c r="G7" s="13">
        <f>'C завтраками| Bed and breakfast'!W8*0.9</f>
        <v>14220</v>
      </c>
      <c r="H7" s="13">
        <f>'C завтраками| Bed and breakfast'!X8*0.9</f>
        <v>22410</v>
      </c>
      <c r="I7" s="13">
        <f>'C завтраками| Bed and breakfast'!Y8*0.9</f>
        <v>24210</v>
      </c>
      <c r="J7" s="13">
        <f>'C завтраками| Bed and breakfast'!Z8*0.9</f>
        <v>33210</v>
      </c>
      <c r="K7" s="13">
        <f>'C завтраками| Bed and breakfast'!AA8*0.9</f>
        <v>33210</v>
      </c>
      <c r="L7" s="13">
        <f>'C завтраками| Bed and breakfast'!AB8*0.9</f>
        <v>29160</v>
      </c>
      <c r="M7" s="13">
        <f>'C завтраками| Bed and breakfast'!AC8*0.9</f>
        <v>22410</v>
      </c>
      <c r="N7" s="13">
        <f>'C завтраками| Bed and breakfast'!AD8*0.9</f>
        <v>19710</v>
      </c>
      <c r="O7" s="13">
        <f>'C завтраками| Bed and breakfast'!AE8*0.9</f>
        <v>14130</v>
      </c>
      <c r="P7" s="13">
        <f>'C завтраками| Bed and breakfast'!AF8*0.9</f>
        <v>15030</v>
      </c>
      <c r="Q7" s="13">
        <f>'C завтраками| Bed and breakfast'!AG8*0.9</f>
        <v>14130</v>
      </c>
      <c r="R7" s="13">
        <f>'C завтраками| Bed and breakfast'!AH8*0.9</f>
        <v>14130</v>
      </c>
      <c r="S7" s="13">
        <f>'C завтраками| Bed and breakfast'!AI8*0.9</f>
        <v>15930</v>
      </c>
      <c r="T7" s="205">
        <f>'C завтраками| Bed and breakfast'!AJ8*0.9</f>
        <v>15930</v>
      </c>
      <c r="U7" s="13">
        <f>'C завтраками| Bed and breakfast'!AK8*0.9</f>
        <v>17730</v>
      </c>
      <c r="V7" s="13">
        <f>'C завтраками| Bed and breakfast'!AL8*0.9</f>
        <v>17730</v>
      </c>
      <c r="W7" s="205">
        <f>'C завтраками| Bed and breakfast'!AM8*0.9</f>
        <v>18630</v>
      </c>
      <c r="X7" s="13">
        <f>'C завтраками| Bed and breakfast'!AN8*0.9</f>
        <v>18630</v>
      </c>
      <c r="Y7" s="205">
        <f>'C завтраками| Bed and breakfast'!AO8*0.9</f>
        <v>18630</v>
      </c>
      <c r="Z7" s="205">
        <f>'C завтраками| Bed and breakfast'!AP8*0.9</f>
        <v>23310</v>
      </c>
      <c r="AA7" s="205">
        <f>'C завтраками| Bed and breakfast'!AQ8*0.9</f>
        <v>23310</v>
      </c>
      <c r="AB7" s="13">
        <f>'C завтраками| Bed and breakfast'!AR8*0.9</f>
        <v>23310</v>
      </c>
      <c r="AC7" s="13">
        <f>'C завтраками| Bed and breakfast'!AS8*0.9</f>
        <v>18630</v>
      </c>
      <c r="AD7" s="13">
        <f>'C завтраками| Bed and breakfast'!AT8*0.9</f>
        <v>17730</v>
      </c>
      <c r="AE7" s="13">
        <f>'C завтраками| Bed and breakfast'!AU8*0.9</f>
        <v>14130</v>
      </c>
      <c r="AF7" s="13">
        <f>'C завтраками| Bed and breakfast'!AV8*0.9</f>
        <v>15930</v>
      </c>
      <c r="AG7" s="13">
        <f>'C завтраками| Bed and breakfast'!AW8*0.9</f>
        <v>15030</v>
      </c>
      <c r="AH7" s="13">
        <f>'C завтраками| Bed and breakfast'!AX8*0.9</f>
        <v>10260</v>
      </c>
      <c r="AI7" s="13">
        <f>'C завтраками| Bed and breakfast'!AY8*0.9</f>
        <v>11160</v>
      </c>
      <c r="AJ7" s="13">
        <f>'C завтраками| Bed and breakfast'!AZ8*0.9</f>
        <v>10260</v>
      </c>
      <c r="AK7" s="13">
        <f>'C завтраками| Bed and breakfast'!BA8*0.9</f>
        <v>11160</v>
      </c>
      <c r="AL7" s="13">
        <f>'C завтраками| Bed and breakfast'!BB8*0.9</f>
        <v>9810</v>
      </c>
      <c r="AM7" s="13">
        <f>'C завтраками| Bed and breakfast'!BC8*0.9</f>
        <v>10710</v>
      </c>
      <c r="AN7" s="13">
        <f>'C завтраками| Bed and breakfast'!BD8*0.9</f>
        <v>9810</v>
      </c>
      <c r="AO7" s="15"/>
      <c r="AP7" s="15"/>
      <c r="AQ7" s="15"/>
    </row>
    <row r="8" spans="1:43"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3" s="16" customFormat="1" ht="12" customHeight="1" x14ac:dyDescent="0.2">
      <c r="A9" s="43">
        <v>1</v>
      </c>
      <c r="B9" s="13">
        <f>'C завтраками| Bed and breakfast'!R10*0.9</f>
        <v>7020</v>
      </c>
      <c r="C9" s="13">
        <f>'C завтраками| Bed and breakfast'!S10*0.9</f>
        <v>7560</v>
      </c>
      <c r="D9" s="13">
        <f>'C завтраками| Bed and breakfast'!T10*0.9</f>
        <v>10440</v>
      </c>
      <c r="E9" s="13">
        <f>'C завтраками| Bed and breakfast'!U10*0.9</f>
        <v>9630</v>
      </c>
      <c r="F9" s="13">
        <f>'C завтраками| Bed and breakfast'!V10*0.9</f>
        <v>11250</v>
      </c>
      <c r="G9" s="13">
        <f>'C завтраками| Bed and breakfast'!W10*0.9</f>
        <v>14400</v>
      </c>
      <c r="H9" s="13">
        <f>'C завтраками| Bed and breakfast'!X10*0.9</f>
        <v>22950</v>
      </c>
      <c r="I9" s="13">
        <f>'C завтраками| Bed and breakfast'!Y10*0.9</f>
        <v>24750</v>
      </c>
      <c r="J9" s="13">
        <f>'C завтраками| Bed and breakfast'!Z10*0.9</f>
        <v>33750</v>
      </c>
      <c r="K9" s="13">
        <f>'C завтраками| Bed and breakfast'!AA10*0.9</f>
        <v>33750</v>
      </c>
      <c r="L9" s="13">
        <f>'C завтраками| Bed and breakfast'!AB10*0.9</f>
        <v>29700</v>
      </c>
      <c r="M9" s="13">
        <f>'C завтраками| Bed and breakfast'!AC10*0.9</f>
        <v>22950</v>
      </c>
      <c r="N9" s="13">
        <f>'C завтраками| Bed and breakfast'!AD10*0.9</f>
        <v>20250</v>
      </c>
      <c r="O9" s="13">
        <f>'C завтраками| Bed and breakfast'!AE10*0.9</f>
        <v>14850</v>
      </c>
      <c r="P9" s="13">
        <f>'C завтраками| Bed and breakfast'!AF10*0.9</f>
        <v>15750</v>
      </c>
      <c r="Q9" s="13">
        <f>'C завтраками| Bed and breakfast'!AG10*0.9</f>
        <v>14850</v>
      </c>
      <c r="R9" s="205">
        <f>'C завтраками| Bed and breakfast'!AH10*0.9</f>
        <v>14850</v>
      </c>
      <c r="S9" s="205">
        <f>'C завтраками| Bed and breakfast'!AI10*0.9</f>
        <v>16650</v>
      </c>
      <c r="T9" s="205">
        <f>'C завтраками| Bed and breakfast'!AJ10*0.9</f>
        <v>16650</v>
      </c>
      <c r="U9" s="205">
        <f>'C завтраками| Bed and breakfast'!AK10*0.9</f>
        <v>18450</v>
      </c>
      <c r="V9" s="205">
        <f>'C завтраками| Bed and breakfast'!AL10*0.9</f>
        <v>18450</v>
      </c>
      <c r="W9" s="205">
        <f>'C завтраками| Bed and breakfast'!AM10*0.9</f>
        <v>19350</v>
      </c>
      <c r="X9" s="205">
        <f>'C завтраками| Bed and breakfast'!AN10*0.9</f>
        <v>19350</v>
      </c>
      <c r="Y9" s="205">
        <f>'C завтраками| Bed and breakfast'!AO10*0.9</f>
        <v>19350</v>
      </c>
      <c r="Z9" s="205">
        <f>'C завтраками| Bed and breakfast'!AP10*0.9</f>
        <v>24030</v>
      </c>
      <c r="AA9" s="205">
        <f>'C завтраками| Bed and breakfast'!AQ10*0.9</f>
        <v>24030</v>
      </c>
      <c r="AB9" s="13">
        <f>'C завтраками| Bed and breakfast'!AR10*0.9</f>
        <v>24030</v>
      </c>
      <c r="AC9" s="13">
        <f>'C завтраками| Bed and breakfast'!AS10*0.9</f>
        <v>19350</v>
      </c>
      <c r="AD9" s="13">
        <f>'C завтраками| Bed and breakfast'!AT10*0.9</f>
        <v>18450</v>
      </c>
      <c r="AE9" s="13">
        <f>'C завтраками| Bed and breakfast'!AU10*0.9</f>
        <v>14850</v>
      </c>
      <c r="AF9" s="13">
        <f>'C завтраками| Bed and breakfast'!AV10*0.9</f>
        <v>16650</v>
      </c>
      <c r="AG9" s="13">
        <f>'C завтраками| Bed and breakfast'!AW10*0.9</f>
        <v>15750</v>
      </c>
      <c r="AH9" s="13">
        <f>'C завтраками| Bed and breakfast'!AX10*0.9</f>
        <v>10260</v>
      </c>
      <c r="AI9" s="13">
        <f>'C завтраками| Bed and breakfast'!AY10*0.9</f>
        <v>11160</v>
      </c>
      <c r="AJ9" s="13">
        <f>'C завтраками| Bed and breakfast'!AZ10*0.9</f>
        <v>10260</v>
      </c>
      <c r="AK9" s="13">
        <f>'C завтраками| Bed and breakfast'!BA10*0.9</f>
        <v>11160</v>
      </c>
      <c r="AL9" s="13">
        <f>'C завтраками| Bed and breakfast'!BB10*0.9</f>
        <v>9810</v>
      </c>
      <c r="AM9" s="13">
        <f>'C завтраками| Bed and breakfast'!BC10*0.9</f>
        <v>10710</v>
      </c>
      <c r="AN9" s="13">
        <f>'C завтраками| Bed and breakfast'!BD10*0.9</f>
        <v>9810</v>
      </c>
      <c r="AO9" s="15"/>
      <c r="AP9" s="15"/>
      <c r="AQ9" s="15"/>
    </row>
    <row r="10" spans="1:43" s="16" customFormat="1" ht="12" customHeight="1" x14ac:dyDescent="0.2">
      <c r="A10" s="43">
        <v>2</v>
      </c>
      <c r="B10" s="13">
        <f>'C завтраками| Bed and breakfast'!R11*0.9</f>
        <v>8190</v>
      </c>
      <c r="C10" s="13">
        <f>'C завтраками| Bed and breakfast'!S11*0.9</f>
        <v>8730</v>
      </c>
      <c r="D10" s="13">
        <f>'C завтраками| Bed and breakfast'!T11*0.9</f>
        <v>11610</v>
      </c>
      <c r="E10" s="13">
        <f>'C завтраками| Bed and breakfast'!U11*0.9</f>
        <v>10800</v>
      </c>
      <c r="F10" s="13">
        <f>'C завтраками| Bed and breakfast'!V11*0.9</f>
        <v>12420</v>
      </c>
      <c r="G10" s="13">
        <f>'C завтраками| Bed and breakfast'!W11*0.9</f>
        <v>15570</v>
      </c>
      <c r="H10" s="13">
        <f>'C завтраками| Bed and breakfast'!X11*0.9</f>
        <v>24660</v>
      </c>
      <c r="I10" s="13">
        <f>'C завтраками| Bed and breakfast'!Y11*0.9</f>
        <v>26460</v>
      </c>
      <c r="J10" s="13">
        <f>'C завтраками| Bed and breakfast'!Z11*0.9</f>
        <v>35460</v>
      </c>
      <c r="K10" s="13">
        <f>'C завтраками| Bed and breakfast'!AA11*0.9</f>
        <v>35460</v>
      </c>
      <c r="L10" s="13">
        <f>'C завтраками| Bed and breakfast'!AB11*0.9</f>
        <v>31410</v>
      </c>
      <c r="M10" s="13">
        <f>'C завтраками| Bed and breakfast'!AC11*0.9</f>
        <v>24660</v>
      </c>
      <c r="N10" s="13">
        <f>'C завтраками| Bed and breakfast'!AD11*0.9</f>
        <v>21960</v>
      </c>
      <c r="O10" s="13">
        <f>'C завтраками| Bed and breakfast'!AE11*0.9</f>
        <v>16380</v>
      </c>
      <c r="P10" s="13">
        <f>'C завтраками| Bed and breakfast'!AF11*0.9</f>
        <v>17280</v>
      </c>
      <c r="Q10" s="13">
        <f>'C завтраками| Bed and breakfast'!AG11*0.9</f>
        <v>16380</v>
      </c>
      <c r="R10" s="205">
        <f>'C завтраками| Bed and breakfast'!AH11*0.9</f>
        <v>16380</v>
      </c>
      <c r="S10" s="205">
        <f>'C завтраками| Bed and breakfast'!AI11*0.9</f>
        <v>18180</v>
      </c>
      <c r="T10" s="205">
        <f>'C завтраками| Bed and breakfast'!AJ11*0.9</f>
        <v>18180</v>
      </c>
      <c r="U10" s="205">
        <f>'C завтраками| Bed and breakfast'!AK11*0.9</f>
        <v>19980</v>
      </c>
      <c r="V10" s="205">
        <f>'C завтраками| Bed and breakfast'!AL11*0.9</f>
        <v>19980</v>
      </c>
      <c r="W10" s="205">
        <f>'C завтраками| Bed and breakfast'!AM11*0.9</f>
        <v>20880</v>
      </c>
      <c r="X10" s="205">
        <f>'C завтраками| Bed and breakfast'!AN11*0.9</f>
        <v>20880</v>
      </c>
      <c r="Y10" s="205">
        <f>'C завтраками| Bed and breakfast'!AO11*0.9</f>
        <v>20880</v>
      </c>
      <c r="Z10" s="205">
        <f>'C завтраками| Bed and breakfast'!AP11*0.9</f>
        <v>25560</v>
      </c>
      <c r="AA10" s="205">
        <f>'C завтраками| Bed and breakfast'!AQ11*0.9</f>
        <v>25560</v>
      </c>
      <c r="AB10" s="13">
        <f>'C завтраками| Bed and breakfast'!AR11*0.9</f>
        <v>25560</v>
      </c>
      <c r="AC10" s="13">
        <f>'C завтраками| Bed and breakfast'!AS11*0.9</f>
        <v>20880</v>
      </c>
      <c r="AD10" s="13">
        <f>'C завтраками| Bed and breakfast'!AT11*0.9</f>
        <v>19980</v>
      </c>
      <c r="AE10" s="13">
        <f>'C завтраками| Bed and breakfast'!AU11*0.9</f>
        <v>16380</v>
      </c>
      <c r="AF10" s="13">
        <f>'C завтраками| Bed and breakfast'!AV11*0.9</f>
        <v>18180</v>
      </c>
      <c r="AG10" s="13">
        <f>'C завтраками| Bed and breakfast'!AW11*0.9</f>
        <v>17280</v>
      </c>
      <c r="AH10" s="13">
        <f>'C завтраками| Bed and breakfast'!AX11*0.9</f>
        <v>11790</v>
      </c>
      <c r="AI10" s="13">
        <f>'C завтраками| Bed and breakfast'!AY11*0.9</f>
        <v>12690</v>
      </c>
      <c r="AJ10" s="13">
        <f>'C завтраками| Bed and breakfast'!AZ11*0.9</f>
        <v>11790</v>
      </c>
      <c r="AK10" s="13">
        <f>'C завтраками| Bed and breakfast'!BA11*0.9</f>
        <v>12690</v>
      </c>
      <c r="AL10" s="13">
        <f>'C завтраками| Bed and breakfast'!BB11*0.9</f>
        <v>11340</v>
      </c>
      <c r="AM10" s="13">
        <f>'C завтраками| Bed and breakfast'!BC11*0.9</f>
        <v>12240</v>
      </c>
      <c r="AN10" s="13">
        <f>'C завтраками| Bed and breakfast'!BD11*0.9</f>
        <v>11340</v>
      </c>
      <c r="AO10" s="15"/>
      <c r="AP10" s="15"/>
      <c r="AQ10" s="15"/>
    </row>
    <row r="11" spans="1:43"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3" s="16" customFormat="1" ht="12" customHeight="1" x14ac:dyDescent="0.2">
      <c r="A12" s="4">
        <v>1</v>
      </c>
      <c r="B12" s="13">
        <f>'C завтраками| Bed and breakfast'!R13*0.9</f>
        <v>11520</v>
      </c>
      <c r="C12" s="13">
        <f>'C завтраками| Bed and breakfast'!S13*0.9</f>
        <v>12060</v>
      </c>
      <c r="D12" s="13">
        <f>'C завтраками| Bed and breakfast'!T13*0.9</f>
        <v>14940</v>
      </c>
      <c r="E12" s="13">
        <f>'C завтраками| Bed and breakfast'!U13*0.9</f>
        <v>14130</v>
      </c>
      <c r="F12" s="13">
        <f>'C завтраками| Bed and breakfast'!V13*0.9</f>
        <v>15750</v>
      </c>
      <c r="G12" s="13">
        <f>'C завтраками| Bed and breakfast'!W13*0.9</f>
        <v>18900</v>
      </c>
      <c r="H12" s="13">
        <f>'C завтраками| Bed and breakfast'!X13*0.9</f>
        <v>29700</v>
      </c>
      <c r="I12" s="13">
        <f>'C завтраками| Bed and breakfast'!Y13*0.9</f>
        <v>31500</v>
      </c>
      <c r="J12" s="13">
        <f>'C завтраками| Bed and breakfast'!Z13*0.9</f>
        <v>40500</v>
      </c>
      <c r="K12" s="13">
        <f>'C завтраками| Bed and breakfast'!AA13*0.9</f>
        <v>40500</v>
      </c>
      <c r="L12" s="13">
        <f>'C завтраками| Bed and breakfast'!AB13*0.9</f>
        <v>36450</v>
      </c>
      <c r="M12" s="13">
        <f>'C завтраками| Bed and breakfast'!AC13*0.9</f>
        <v>29700</v>
      </c>
      <c r="N12" s="13">
        <f>'C завтраками| Bed and breakfast'!AD13*0.9</f>
        <v>27000</v>
      </c>
      <c r="O12" s="13">
        <f>'C завтраками| Bed and breakfast'!AE13*0.9</f>
        <v>21600</v>
      </c>
      <c r="P12" s="13">
        <f>'C завтраками| Bed and breakfast'!AF13*0.9</f>
        <v>22500</v>
      </c>
      <c r="Q12" s="13">
        <f>'C завтраками| Bed and breakfast'!AG13*0.9</f>
        <v>21600</v>
      </c>
      <c r="R12" s="205">
        <f>'C завтраками| Bed and breakfast'!AH13*0.9</f>
        <v>21600</v>
      </c>
      <c r="S12" s="205">
        <f>'C завтраками| Bed and breakfast'!AI13*0.9</f>
        <v>23400</v>
      </c>
      <c r="T12" s="205">
        <f>'C завтраками| Bed and breakfast'!AJ13*0.9</f>
        <v>23400</v>
      </c>
      <c r="U12" s="205">
        <f>'C завтраками| Bed and breakfast'!AK13*0.9</f>
        <v>25200</v>
      </c>
      <c r="V12" s="205">
        <f>'C завтраками| Bed and breakfast'!AL13*0.9</f>
        <v>25200</v>
      </c>
      <c r="W12" s="205">
        <f>'C завтраками| Bed and breakfast'!AM13*0.9</f>
        <v>26100</v>
      </c>
      <c r="X12" s="205">
        <f>'C завтраками| Bed and breakfast'!AN13*0.9</f>
        <v>26100</v>
      </c>
      <c r="Y12" s="205">
        <f>'C завтраками| Bed and breakfast'!AO13*0.9</f>
        <v>26100</v>
      </c>
      <c r="Z12" s="205">
        <f>'C завтраками| Bed and breakfast'!AP13*0.9</f>
        <v>30780</v>
      </c>
      <c r="AA12" s="205">
        <f>'C завтраками| Bed and breakfast'!AQ13*0.9</f>
        <v>30780</v>
      </c>
      <c r="AB12" s="13">
        <f>'C завтраками| Bed and breakfast'!AR13*0.9</f>
        <v>30780</v>
      </c>
      <c r="AC12" s="13">
        <f>'C завтраками| Bed and breakfast'!AS13*0.9</f>
        <v>26100</v>
      </c>
      <c r="AD12" s="13">
        <f>'C завтраками| Bed and breakfast'!AT13*0.9</f>
        <v>25200</v>
      </c>
      <c r="AE12" s="13">
        <f>'C завтраками| Bed and breakfast'!AU13*0.9</f>
        <v>21600</v>
      </c>
      <c r="AF12" s="13">
        <f>'C завтраками| Bed and breakfast'!AV13*0.9</f>
        <v>23400</v>
      </c>
      <c r="AG12" s="13">
        <f>'C завтраками| Bed and breakfast'!AW13*0.9</f>
        <v>22500</v>
      </c>
      <c r="AH12" s="13">
        <f>'C завтраками| Bed and breakfast'!AX13*0.9</f>
        <v>13680</v>
      </c>
      <c r="AI12" s="13">
        <f>'C завтраками| Bed and breakfast'!AY13*0.9</f>
        <v>14580</v>
      </c>
      <c r="AJ12" s="13">
        <f>'C завтраками| Bed and breakfast'!AZ13*0.9</f>
        <v>13680</v>
      </c>
      <c r="AK12" s="13">
        <f>'C завтраками| Bed and breakfast'!BA13*0.9</f>
        <v>14580</v>
      </c>
      <c r="AL12" s="13">
        <f>'C завтраками| Bed and breakfast'!BB13*0.9</f>
        <v>13230</v>
      </c>
      <c r="AM12" s="13">
        <f>'C завтраками| Bed and breakfast'!BC13*0.9</f>
        <v>14130</v>
      </c>
      <c r="AN12" s="13">
        <f>'C завтраками| Bed and breakfast'!BD13*0.9</f>
        <v>13230</v>
      </c>
      <c r="AO12" s="15"/>
      <c r="AP12" s="15"/>
      <c r="AQ12" s="15"/>
    </row>
    <row r="13" spans="1:43" s="16" customFormat="1" ht="12" customHeight="1" x14ac:dyDescent="0.2">
      <c r="A13" s="4">
        <v>2</v>
      </c>
      <c r="B13" s="13">
        <f>'C завтраками| Bed and breakfast'!R14*0.9</f>
        <v>12690</v>
      </c>
      <c r="C13" s="13">
        <f>'C завтраками| Bed and breakfast'!S14*0.9</f>
        <v>13230</v>
      </c>
      <c r="D13" s="13">
        <f>'C завтраками| Bed and breakfast'!T14*0.9</f>
        <v>16110</v>
      </c>
      <c r="E13" s="13">
        <f>'C завтраками| Bed and breakfast'!U14*0.9</f>
        <v>15300</v>
      </c>
      <c r="F13" s="13">
        <f>'C завтраками| Bed and breakfast'!V14*0.9</f>
        <v>16920</v>
      </c>
      <c r="G13" s="13">
        <f>'C завтраками| Bed and breakfast'!W14*0.9</f>
        <v>20070</v>
      </c>
      <c r="H13" s="13">
        <f>'C завтраками| Bed and breakfast'!X14*0.9</f>
        <v>31410</v>
      </c>
      <c r="I13" s="13">
        <f>'C завтраками| Bed and breakfast'!Y14*0.9</f>
        <v>33210</v>
      </c>
      <c r="J13" s="13">
        <f>'C завтраками| Bed and breakfast'!Z14*0.9</f>
        <v>42210</v>
      </c>
      <c r="K13" s="13">
        <f>'C завтраками| Bed and breakfast'!AA14*0.9</f>
        <v>42210</v>
      </c>
      <c r="L13" s="13">
        <f>'C завтраками| Bed and breakfast'!AB14*0.9</f>
        <v>38160</v>
      </c>
      <c r="M13" s="13">
        <f>'C завтраками| Bed and breakfast'!AC14*0.9</f>
        <v>31410</v>
      </c>
      <c r="N13" s="13">
        <f>'C завтраками| Bed and breakfast'!AD14*0.9</f>
        <v>28710</v>
      </c>
      <c r="O13" s="13">
        <f>'C завтраками| Bed and breakfast'!AE14*0.9</f>
        <v>23130</v>
      </c>
      <c r="P13" s="13">
        <f>'C завтраками| Bed and breakfast'!AF14*0.9</f>
        <v>24030</v>
      </c>
      <c r="Q13" s="13">
        <f>'C завтраками| Bed and breakfast'!AG14*0.9</f>
        <v>23130</v>
      </c>
      <c r="R13" s="205">
        <f>'C завтраками| Bed and breakfast'!AH14*0.9</f>
        <v>23130</v>
      </c>
      <c r="S13" s="205">
        <f>'C завтраками| Bed and breakfast'!AI14*0.9</f>
        <v>24930</v>
      </c>
      <c r="T13" s="205">
        <f>'C завтраками| Bed and breakfast'!AJ14*0.9</f>
        <v>24930</v>
      </c>
      <c r="U13" s="205">
        <f>'C завтраками| Bed and breakfast'!AK14*0.9</f>
        <v>26730</v>
      </c>
      <c r="V13" s="205">
        <f>'C завтраками| Bed and breakfast'!AL14*0.9</f>
        <v>26730</v>
      </c>
      <c r="W13" s="205">
        <f>'C завтраками| Bed and breakfast'!AM14*0.9</f>
        <v>27630</v>
      </c>
      <c r="X13" s="205">
        <f>'C завтраками| Bed and breakfast'!AN14*0.9</f>
        <v>27630</v>
      </c>
      <c r="Y13" s="205">
        <f>'C завтраками| Bed and breakfast'!AO14*0.9</f>
        <v>27630</v>
      </c>
      <c r="Z13" s="205">
        <f>'C завтраками| Bed and breakfast'!AP14*0.9</f>
        <v>32310</v>
      </c>
      <c r="AA13" s="205">
        <f>'C завтраками| Bed and breakfast'!AQ14*0.9</f>
        <v>32310</v>
      </c>
      <c r="AB13" s="13">
        <f>'C завтраками| Bed and breakfast'!AR14*0.9</f>
        <v>32310</v>
      </c>
      <c r="AC13" s="13">
        <f>'C завтраками| Bed and breakfast'!AS14*0.9</f>
        <v>27630</v>
      </c>
      <c r="AD13" s="13">
        <f>'C завтраками| Bed and breakfast'!AT14*0.9</f>
        <v>26730</v>
      </c>
      <c r="AE13" s="13">
        <f>'C завтраками| Bed and breakfast'!AU14*0.9</f>
        <v>23130</v>
      </c>
      <c r="AF13" s="13">
        <f>'C завтраками| Bed and breakfast'!AV14*0.9</f>
        <v>24930</v>
      </c>
      <c r="AG13" s="13">
        <f>'C завтраками| Bed and breakfast'!AW14*0.9</f>
        <v>24030</v>
      </c>
      <c r="AH13" s="13">
        <f>'C завтраками| Bed and breakfast'!AX14*0.9</f>
        <v>15210</v>
      </c>
      <c r="AI13" s="13">
        <f>'C завтраками| Bed and breakfast'!AY14*0.9</f>
        <v>16110</v>
      </c>
      <c r="AJ13" s="13">
        <f>'C завтраками| Bed and breakfast'!AZ14*0.9</f>
        <v>15210</v>
      </c>
      <c r="AK13" s="13">
        <f>'C завтраками| Bed and breakfast'!BA14*0.9</f>
        <v>16110</v>
      </c>
      <c r="AL13" s="13">
        <f>'C завтраками| Bed and breakfast'!BB14*0.9</f>
        <v>14760</v>
      </c>
      <c r="AM13" s="13">
        <f>'C завтраками| Bed and breakfast'!BC14*0.9</f>
        <v>15660</v>
      </c>
      <c r="AN13" s="13">
        <f>'C завтраками| Bed and breakfast'!BD14*0.9</f>
        <v>14760</v>
      </c>
      <c r="AO13" s="15"/>
      <c r="AP13" s="15"/>
      <c r="AQ13" s="15"/>
    </row>
    <row r="14" spans="1:43"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3" s="16" customFormat="1" ht="12" customHeight="1" x14ac:dyDescent="0.2">
      <c r="A15" s="4">
        <v>1</v>
      </c>
      <c r="B15" s="13">
        <f>'C завтраками| Bed and breakfast'!R16*0.9</f>
        <v>13320</v>
      </c>
      <c r="C15" s="13">
        <f>'C завтраками| Bed and breakfast'!S16*0.9</f>
        <v>13860</v>
      </c>
      <c r="D15" s="13">
        <f>'C завтраками| Bed and breakfast'!T16*0.9</f>
        <v>16740</v>
      </c>
      <c r="E15" s="13">
        <f>'C завтраками| Bed and breakfast'!U16*0.9</f>
        <v>15930</v>
      </c>
      <c r="F15" s="13">
        <f>'C завтраками| Bed and breakfast'!V16*0.9</f>
        <v>17550</v>
      </c>
      <c r="G15" s="13">
        <f>'C завтраками| Bed and breakfast'!W16*0.9</f>
        <v>20700</v>
      </c>
      <c r="H15" s="13">
        <f>'C завтраками| Bed and breakfast'!X16*0.9</f>
        <v>34200</v>
      </c>
      <c r="I15" s="13">
        <f>'C завтраками| Bed and breakfast'!Y16*0.9</f>
        <v>36000</v>
      </c>
      <c r="J15" s="13">
        <f>'C завтраками| Bed and breakfast'!Z16*0.9</f>
        <v>45000</v>
      </c>
      <c r="K15" s="13">
        <f>'C завтраками| Bed and breakfast'!AA16*0.9</f>
        <v>45000</v>
      </c>
      <c r="L15" s="13">
        <f>'C завтраками| Bed and breakfast'!AB16*0.9</f>
        <v>40950</v>
      </c>
      <c r="M15" s="13">
        <f>'C завтраками| Bed and breakfast'!AC16*0.9</f>
        <v>34200</v>
      </c>
      <c r="N15" s="13">
        <f>'C завтраками| Bed and breakfast'!AD16*0.9</f>
        <v>31500</v>
      </c>
      <c r="O15" s="13">
        <f>'C завтраками| Bed and breakfast'!AE16*0.9</f>
        <v>26100</v>
      </c>
      <c r="P15" s="13">
        <f>'C завтраками| Bed and breakfast'!AF16*0.9</f>
        <v>27000</v>
      </c>
      <c r="Q15" s="13">
        <f>'C завтраками| Bed and breakfast'!AG16*0.9</f>
        <v>26100</v>
      </c>
      <c r="R15" s="205">
        <f>'C завтраками| Bed and breakfast'!AH16*0.9</f>
        <v>26100</v>
      </c>
      <c r="S15" s="205">
        <f>'C завтраками| Bed and breakfast'!AI16*0.9</f>
        <v>27900</v>
      </c>
      <c r="T15" s="205">
        <f>'C завтраками| Bed and breakfast'!AJ16*0.9</f>
        <v>27900</v>
      </c>
      <c r="U15" s="205">
        <f>'C завтраками| Bed and breakfast'!AK16*0.9</f>
        <v>29700</v>
      </c>
      <c r="V15" s="205">
        <f>'C завтраками| Bed and breakfast'!AL16*0.9</f>
        <v>29700</v>
      </c>
      <c r="W15" s="205">
        <f>'C завтраками| Bed and breakfast'!AM16*0.9</f>
        <v>30600</v>
      </c>
      <c r="X15" s="205">
        <f>'C завтраками| Bed and breakfast'!AN16*0.9</f>
        <v>30600</v>
      </c>
      <c r="Y15" s="205">
        <f>'C завтраками| Bed and breakfast'!AO16*0.9</f>
        <v>30600</v>
      </c>
      <c r="Z15" s="205">
        <f>'C завтраками| Bed and breakfast'!AP16*0.9</f>
        <v>35280</v>
      </c>
      <c r="AA15" s="205">
        <f>'C завтраками| Bed and breakfast'!AQ16*0.9</f>
        <v>35280</v>
      </c>
      <c r="AB15" s="13">
        <f>'C завтраками| Bed and breakfast'!AR16*0.9</f>
        <v>35280</v>
      </c>
      <c r="AC15" s="13">
        <f>'C завтраками| Bed and breakfast'!AS16*0.9</f>
        <v>30600</v>
      </c>
      <c r="AD15" s="13">
        <f>'C завтраками| Bed and breakfast'!AT16*0.9</f>
        <v>29700</v>
      </c>
      <c r="AE15" s="13">
        <f>'C завтраками| Bed and breakfast'!AU16*0.9</f>
        <v>26100</v>
      </c>
      <c r="AF15" s="13">
        <f>'C завтраками| Bed and breakfast'!AV16*0.9</f>
        <v>27900</v>
      </c>
      <c r="AG15" s="13">
        <f>'C завтраками| Bed and breakfast'!AW16*0.9</f>
        <v>27000</v>
      </c>
      <c r="AH15" s="13">
        <f>'C завтраками| Bed and breakfast'!AX16*0.9</f>
        <v>16380</v>
      </c>
      <c r="AI15" s="13">
        <f>'C завтраками| Bed and breakfast'!AY16*0.9</f>
        <v>17280</v>
      </c>
      <c r="AJ15" s="13">
        <f>'C завтраками| Bed and breakfast'!AZ16*0.9</f>
        <v>16380</v>
      </c>
      <c r="AK15" s="13">
        <f>'C завтраками| Bed and breakfast'!BA16*0.9</f>
        <v>17280</v>
      </c>
      <c r="AL15" s="13">
        <f>'C завтраками| Bed and breakfast'!BB16*0.9</f>
        <v>15930</v>
      </c>
      <c r="AM15" s="13">
        <f>'C завтраками| Bed and breakfast'!BC16*0.9</f>
        <v>16830</v>
      </c>
      <c r="AN15" s="13">
        <f>'C завтраками| Bed and breakfast'!BD16*0.9</f>
        <v>15930</v>
      </c>
      <c r="AO15" s="15"/>
      <c r="AP15" s="15"/>
      <c r="AQ15" s="15"/>
    </row>
    <row r="16" spans="1:43" s="16" customFormat="1" ht="12" customHeight="1" x14ac:dyDescent="0.2">
      <c r="A16" s="278">
        <v>2</v>
      </c>
      <c r="B16" s="13">
        <f>'C завтраками| Bed and breakfast'!R17*0.9</f>
        <v>14490</v>
      </c>
      <c r="C16" s="13">
        <f>'C завтраками| Bed and breakfast'!S17*0.9</f>
        <v>15030</v>
      </c>
      <c r="D16" s="13">
        <f>'C завтраками| Bed and breakfast'!T17*0.9</f>
        <v>17910</v>
      </c>
      <c r="E16" s="13">
        <f>'C завтраками| Bed and breakfast'!U17*0.9</f>
        <v>17100</v>
      </c>
      <c r="F16" s="13">
        <f>'C завтраками| Bed and breakfast'!V17*0.9</f>
        <v>18720</v>
      </c>
      <c r="G16" s="13">
        <f>'C завтраками| Bed and breakfast'!W17*0.9</f>
        <v>21870</v>
      </c>
      <c r="H16" s="13">
        <f>'C завтраками| Bed and breakfast'!X17*0.9</f>
        <v>35910</v>
      </c>
      <c r="I16" s="13">
        <f>'C завтраками| Bed and breakfast'!Y17*0.9</f>
        <v>37710</v>
      </c>
      <c r="J16" s="13">
        <f>'C завтраками| Bed and breakfast'!Z17*0.9</f>
        <v>46710</v>
      </c>
      <c r="K16" s="13">
        <f>'C завтраками| Bed and breakfast'!AA17*0.9</f>
        <v>46710</v>
      </c>
      <c r="L16" s="13">
        <f>'C завтраками| Bed and breakfast'!AB17*0.9</f>
        <v>42660</v>
      </c>
      <c r="M16" s="13">
        <f>'C завтраками| Bed and breakfast'!AC17*0.9</f>
        <v>35910</v>
      </c>
      <c r="N16" s="13">
        <f>'C завтраками| Bed and breakfast'!AD17*0.9</f>
        <v>33210</v>
      </c>
      <c r="O16" s="13">
        <f>'C завтраками| Bed and breakfast'!AE17*0.9</f>
        <v>27630</v>
      </c>
      <c r="P16" s="13">
        <f>'C завтраками| Bed and breakfast'!AF17*0.9</f>
        <v>28530</v>
      </c>
      <c r="Q16" s="13">
        <f>'C завтраками| Bed and breakfast'!AG17*0.9</f>
        <v>27630</v>
      </c>
      <c r="R16" s="205">
        <f>'C завтраками| Bed and breakfast'!AH17*0.9</f>
        <v>27630</v>
      </c>
      <c r="S16" s="205">
        <f>'C завтраками| Bed and breakfast'!AI17*0.9</f>
        <v>29430</v>
      </c>
      <c r="T16" s="205">
        <f>'C завтраками| Bed and breakfast'!AJ17*0.9</f>
        <v>29430</v>
      </c>
      <c r="U16" s="205">
        <f>'C завтраками| Bed and breakfast'!AK17*0.9</f>
        <v>31230</v>
      </c>
      <c r="V16" s="205">
        <f>'C завтраками| Bed and breakfast'!AL17*0.9</f>
        <v>31230</v>
      </c>
      <c r="W16" s="205">
        <f>'C завтраками| Bed and breakfast'!AM17*0.9</f>
        <v>32130</v>
      </c>
      <c r="X16" s="205">
        <f>'C завтраками| Bed and breakfast'!AN17*0.9</f>
        <v>32130</v>
      </c>
      <c r="Y16" s="205">
        <f>'C завтраками| Bed and breakfast'!AO17*0.9</f>
        <v>32130</v>
      </c>
      <c r="Z16" s="205">
        <f>'C завтраками| Bed and breakfast'!AP17*0.9</f>
        <v>36810</v>
      </c>
      <c r="AA16" s="205">
        <f>'C завтраками| Bed and breakfast'!AQ17*0.9</f>
        <v>36810</v>
      </c>
      <c r="AB16" s="13">
        <f>'C завтраками| Bed and breakfast'!AR17*0.9</f>
        <v>36810</v>
      </c>
      <c r="AC16" s="13">
        <f>'C завтраками| Bed and breakfast'!AS17*0.9</f>
        <v>32130</v>
      </c>
      <c r="AD16" s="13">
        <f>'C завтраками| Bed and breakfast'!AT17*0.9</f>
        <v>31230</v>
      </c>
      <c r="AE16" s="13">
        <f>'C завтраками| Bed and breakfast'!AU17*0.9</f>
        <v>27630</v>
      </c>
      <c r="AF16" s="13">
        <f>'C завтраками| Bed and breakfast'!AV17*0.9</f>
        <v>29430</v>
      </c>
      <c r="AG16" s="13">
        <f>'C завтраками| Bed and breakfast'!AW17*0.9</f>
        <v>28530</v>
      </c>
      <c r="AH16" s="13">
        <f>'C завтраками| Bed and breakfast'!AX17*0.9</f>
        <v>17910</v>
      </c>
      <c r="AI16" s="13">
        <f>'C завтраками| Bed and breakfast'!AY17*0.9</f>
        <v>18810</v>
      </c>
      <c r="AJ16" s="13">
        <f>'C завтраками| Bed and breakfast'!AZ17*0.9</f>
        <v>17910</v>
      </c>
      <c r="AK16" s="13">
        <f>'C завтраками| Bed and breakfast'!BA17*0.9</f>
        <v>18810</v>
      </c>
      <c r="AL16" s="13">
        <f>'C завтраками| Bed and breakfast'!BB17*0.9</f>
        <v>17460</v>
      </c>
      <c r="AM16" s="13">
        <f>'C завтраками| Bed and breakfast'!BC17*0.9</f>
        <v>18360</v>
      </c>
      <c r="AN16" s="13">
        <f>'C завтраками| Bed and breakfast'!BD17*0.9</f>
        <v>17460</v>
      </c>
      <c r="AO16" s="15"/>
      <c r="AP16" s="15"/>
      <c r="AQ16" s="15"/>
    </row>
    <row r="17" spans="1:43"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5"/>
      <c r="AP17" s="15"/>
      <c r="AQ17" s="15"/>
    </row>
    <row r="18" spans="1:43" s="16" customFormat="1" ht="12" customHeight="1" x14ac:dyDescent="0.2">
      <c r="A18" s="4">
        <v>1</v>
      </c>
      <c r="B18" s="13">
        <f>'C завтраками| Bed and breakfast'!R19*0.9</f>
        <v>19170</v>
      </c>
      <c r="C18" s="13">
        <f>'C завтраками| Bed and breakfast'!S19*0.9</f>
        <v>19710</v>
      </c>
      <c r="D18" s="13">
        <f>'C завтраками| Bed and breakfast'!T19*0.9</f>
        <v>22590</v>
      </c>
      <c r="E18" s="13">
        <f>'C завтраками| Bed and breakfast'!U19*0.9</f>
        <v>21780</v>
      </c>
      <c r="F18" s="13">
        <f>'C завтраками| Bed and breakfast'!V19*0.9</f>
        <v>23400</v>
      </c>
      <c r="G18" s="13">
        <f>'C завтраками| Bed and breakfast'!W19*0.9</f>
        <v>26550</v>
      </c>
      <c r="H18" s="13">
        <f>'C завтраками| Bed and breakfast'!X19*0.9</f>
        <v>36900</v>
      </c>
      <c r="I18" s="13">
        <f>'C завтраками| Bed and breakfast'!Y19*0.9</f>
        <v>38700</v>
      </c>
      <c r="J18" s="13">
        <f>'C завтраками| Bed and breakfast'!Z19*0.9</f>
        <v>47700</v>
      </c>
      <c r="K18" s="13">
        <f>'C завтраками| Bed and breakfast'!AA19*0.9</f>
        <v>47700</v>
      </c>
      <c r="L18" s="13">
        <f>'C завтраками| Bed and breakfast'!AB19*0.9</f>
        <v>43650</v>
      </c>
      <c r="M18" s="13">
        <f>'C завтраками| Bed and breakfast'!AC19*0.9</f>
        <v>36900</v>
      </c>
      <c r="N18" s="13">
        <f>'C завтраками| Bed and breakfast'!AD19*0.9</f>
        <v>34200</v>
      </c>
      <c r="O18" s="13">
        <f>'C завтраками| Bed and breakfast'!AE19*0.9</f>
        <v>28800</v>
      </c>
      <c r="P18" s="13">
        <f>'C завтраками| Bed and breakfast'!AF19*0.9</f>
        <v>29700</v>
      </c>
      <c r="Q18" s="13">
        <f>'C завтраками| Bed and breakfast'!AG19*0.9</f>
        <v>28800</v>
      </c>
      <c r="R18" s="205">
        <f>'C завтраками| Bed and breakfast'!AH19*0.9</f>
        <v>28800</v>
      </c>
      <c r="S18" s="205">
        <f>'C завтраками| Bed and breakfast'!AI19*0.9</f>
        <v>30600</v>
      </c>
      <c r="T18" s="205">
        <f>'C завтраками| Bed and breakfast'!AJ19*0.9</f>
        <v>30600</v>
      </c>
      <c r="U18" s="205">
        <f>'C завтраками| Bed and breakfast'!AK19*0.9</f>
        <v>32400</v>
      </c>
      <c r="V18" s="205">
        <f>'C завтраками| Bed and breakfast'!AL19*0.9</f>
        <v>32400</v>
      </c>
      <c r="W18" s="205">
        <f>'C завтраками| Bed and breakfast'!AM19*0.9</f>
        <v>33300</v>
      </c>
      <c r="X18" s="205">
        <f>'C завтраками| Bed and breakfast'!AN19*0.9</f>
        <v>33300</v>
      </c>
      <c r="Y18" s="205">
        <f>'C завтраками| Bed and breakfast'!AO19*0.9</f>
        <v>33300</v>
      </c>
      <c r="Z18" s="205">
        <f>'C завтраками| Bed and breakfast'!AP19*0.9</f>
        <v>37980</v>
      </c>
      <c r="AA18" s="205">
        <f>'C завтраками| Bed and breakfast'!AQ19*0.9</f>
        <v>37980</v>
      </c>
      <c r="AB18" s="13">
        <f>'C завтраками| Bed and breakfast'!AR19*0.9</f>
        <v>37980</v>
      </c>
      <c r="AC18" s="13">
        <f>'C завтраками| Bed and breakfast'!AS19*0.9</f>
        <v>33300</v>
      </c>
      <c r="AD18" s="13">
        <f>'C завтраками| Bed and breakfast'!AT19*0.9</f>
        <v>32400</v>
      </c>
      <c r="AE18" s="13">
        <f>'C завтраками| Bed and breakfast'!AU19*0.9</f>
        <v>28800</v>
      </c>
      <c r="AF18" s="13">
        <f>'C завтраками| Bed and breakfast'!AV19*0.9</f>
        <v>30600</v>
      </c>
      <c r="AG18" s="13">
        <f>'C завтраками| Bed and breakfast'!AW19*0.9</f>
        <v>29700</v>
      </c>
      <c r="AH18" s="13">
        <f>'C завтраками| Bed and breakfast'!AX19*0.9</f>
        <v>22230</v>
      </c>
      <c r="AI18" s="13">
        <f>'C завтраками| Bed and breakfast'!AY19*0.9</f>
        <v>23130</v>
      </c>
      <c r="AJ18" s="13">
        <f>'C завтраками| Bed and breakfast'!AZ19*0.9</f>
        <v>22230</v>
      </c>
      <c r="AK18" s="13">
        <f>'C завтраками| Bed and breakfast'!BA19*0.9</f>
        <v>23130</v>
      </c>
      <c r="AL18" s="13">
        <f>'C завтраками| Bed and breakfast'!BB19*0.9</f>
        <v>21780</v>
      </c>
      <c r="AM18" s="13">
        <f>'C завтраками| Bed and breakfast'!BC19*0.9</f>
        <v>22680</v>
      </c>
      <c r="AN18" s="13">
        <f>'C завтраками| Bed and breakfast'!BD19*0.9</f>
        <v>21780</v>
      </c>
      <c r="AO18" s="15"/>
      <c r="AP18" s="15"/>
      <c r="AQ18" s="15"/>
    </row>
    <row r="19" spans="1:43" s="16" customFormat="1" ht="12" customHeight="1" x14ac:dyDescent="0.2">
      <c r="A19" s="278">
        <v>2</v>
      </c>
      <c r="B19" s="13">
        <f>'C завтраками| Bed and breakfast'!R20*0.9</f>
        <v>20340</v>
      </c>
      <c r="C19" s="13">
        <f>'C завтраками| Bed and breakfast'!S20*0.9</f>
        <v>20880</v>
      </c>
      <c r="D19" s="13">
        <f>'C завтраками| Bed and breakfast'!T20*0.9</f>
        <v>23760</v>
      </c>
      <c r="E19" s="13">
        <f>'C завтраками| Bed and breakfast'!U20*0.9</f>
        <v>22950</v>
      </c>
      <c r="F19" s="13">
        <f>'C завтраками| Bed and breakfast'!V20*0.9</f>
        <v>24570</v>
      </c>
      <c r="G19" s="13">
        <f>'C завтраками| Bed and breakfast'!W20*0.9</f>
        <v>27720</v>
      </c>
      <c r="H19" s="13">
        <f>'C завтраками| Bed and breakfast'!X20*0.9</f>
        <v>38610</v>
      </c>
      <c r="I19" s="13">
        <f>'C завтраками| Bed and breakfast'!Y20*0.9</f>
        <v>40410</v>
      </c>
      <c r="J19" s="13">
        <f>'C завтраками| Bed and breakfast'!Z20*0.9</f>
        <v>49410</v>
      </c>
      <c r="K19" s="13">
        <f>'C завтраками| Bed and breakfast'!AA20*0.9</f>
        <v>49410</v>
      </c>
      <c r="L19" s="13">
        <f>'C завтраками| Bed and breakfast'!AB20*0.9</f>
        <v>45360</v>
      </c>
      <c r="M19" s="13">
        <f>'C завтраками| Bed and breakfast'!AC20*0.9</f>
        <v>38610</v>
      </c>
      <c r="N19" s="13">
        <f>'C завтраками| Bed and breakfast'!AD20*0.9</f>
        <v>35910</v>
      </c>
      <c r="O19" s="13">
        <f>'C завтраками| Bed and breakfast'!AE20*0.9</f>
        <v>30330</v>
      </c>
      <c r="P19" s="13">
        <f>'C завтраками| Bed and breakfast'!AF20*0.9</f>
        <v>31230</v>
      </c>
      <c r="Q19" s="13">
        <f>'C завтраками| Bed and breakfast'!AG20*0.9</f>
        <v>30330</v>
      </c>
      <c r="R19" s="205">
        <f>'C завтраками| Bed and breakfast'!AH20*0.9</f>
        <v>30330</v>
      </c>
      <c r="S19" s="205">
        <f>'C завтраками| Bed and breakfast'!AI20*0.9</f>
        <v>32130</v>
      </c>
      <c r="T19" s="205">
        <f>'C завтраками| Bed and breakfast'!AJ20*0.9</f>
        <v>32130</v>
      </c>
      <c r="U19" s="205">
        <f>'C завтраками| Bed and breakfast'!AK20*0.9</f>
        <v>33930</v>
      </c>
      <c r="V19" s="205">
        <f>'C завтраками| Bed and breakfast'!AL20*0.9</f>
        <v>33930</v>
      </c>
      <c r="W19" s="205">
        <f>'C завтраками| Bed and breakfast'!AM20*0.9</f>
        <v>34830</v>
      </c>
      <c r="X19" s="205">
        <f>'C завтраками| Bed and breakfast'!AN20*0.9</f>
        <v>34830</v>
      </c>
      <c r="Y19" s="205">
        <f>'C завтраками| Bed and breakfast'!AO20*0.9</f>
        <v>34830</v>
      </c>
      <c r="Z19" s="205">
        <f>'C завтраками| Bed and breakfast'!AP20*0.9</f>
        <v>39510</v>
      </c>
      <c r="AA19" s="205">
        <f>'C завтраками| Bed and breakfast'!AQ20*0.9</f>
        <v>39510</v>
      </c>
      <c r="AB19" s="13">
        <f>'C завтраками| Bed and breakfast'!AR20*0.9</f>
        <v>39510</v>
      </c>
      <c r="AC19" s="13">
        <f>'C завтраками| Bed and breakfast'!AS20*0.9</f>
        <v>34830</v>
      </c>
      <c r="AD19" s="13">
        <f>'C завтраками| Bed and breakfast'!AT20*0.9</f>
        <v>33930</v>
      </c>
      <c r="AE19" s="13">
        <f>'C завтраками| Bed and breakfast'!AU20*0.9</f>
        <v>30330</v>
      </c>
      <c r="AF19" s="13">
        <f>'C завтраками| Bed and breakfast'!AV20*0.9</f>
        <v>32130</v>
      </c>
      <c r="AG19" s="13">
        <f>'C завтраками| Bed and breakfast'!AW20*0.9</f>
        <v>31230</v>
      </c>
      <c r="AH19" s="13">
        <f>'C завтраками| Bed and breakfast'!AX20*0.9</f>
        <v>23760</v>
      </c>
      <c r="AI19" s="13">
        <f>'C завтраками| Bed and breakfast'!AY20*0.9</f>
        <v>24660</v>
      </c>
      <c r="AJ19" s="13">
        <f>'C завтраками| Bed and breakfast'!AZ20*0.9</f>
        <v>23760</v>
      </c>
      <c r="AK19" s="13">
        <f>'C завтраками| Bed and breakfast'!BA20*0.9</f>
        <v>24660</v>
      </c>
      <c r="AL19" s="13">
        <f>'C завтраками| Bed and breakfast'!BB20*0.9</f>
        <v>23310</v>
      </c>
      <c r="AM19" s="13">
        <f>'C завтраками| Bed and breakfast'!BC20*0.9</f>
        <v>24210</v>
      </c>
      <c r="AN19" s="13">
        <f>'C завтраками| Bed and breakfast'!BD20*0.9</f>
        <v>23310</v>
      </c>
      <c r="AO19" s="15"/>
      <c r="AP19" s="15"/>
      <c r="AQ19" s="15"/>
    </row>
    <row r="20" spans="1:43" s="16" customFormat="1" ht="12" customHeight="1" x14ac:dyDescent="0.2">
      <c r="A20" s="278">
        <v>3</v>
      </c>
      <c r="B20" s="13">
        <f>'C завтраками| Bed and breakfast'!R21*0.9</f>
        <v>21510</v>
      </c>
      <c r="C20" s="13">
        <f>'C завтраками| Bed and breakfast'!S21*0.9</f>
        <v>22050</v>
      </c>
      <c r="D20" s="13">
        <f>'C завтраками| Bed and breakfast'!T21*0.9</f>
        <v>24930</v>
      </c>
      <c r="E20" s="13">
        <f>'C завтраками| Bed and breakfast'!U21*0.9</f>
        <v>24120</v>
      </c>
      <c r="F20" s="13">
        <f>'C завтраками| Bed and breakfast'!V21*0.9</f>
        <v>25740</v>
      </c>
      <c r="G20" s="13">
        <f>'C завтраками| Bed and breakfast'!W21*0.9</f>
        <v>28890</v>
      </c>
      <c r="H20" s="13">
        <f>'C завтраками| Bed and breakfast'!X21*0.9</f>
        <v>40320</v>
      </c>
      <c r="I20" s="13">
        <f>'C завтраками| Bed and breakfast'!Y21*0.9</f>
        <v>42120</v>
      </c>
      <c r="J20" s="13">
        <f>'C завтраками| Bed and breakfast'!Z21*0.9</f>
        <v>51120</v>
      </c>
      <c r="K20" s="13">
        <f>'C завтраками| Bed and breakfast'!AA21*0.9</f>
        <v>51120</v>
      </c>
      <c r="L20" s="13">
        <f>'C завтраками| Bed and breakfast'!AB21*0.9</f>
        <v>47070</v>
      </c>
      <c r="M20" s="13">
        <f>'C завтраками| Bed and breakfast'!AC21*0.9</f>
        <v>40320</v>
      </c>
      <c r="N20" s="13">
        <f>'C завтраками| Bed and breakfast'!AD21*0.9</f>
        <v>37620</v>
      </c>
      <c r="O20" s="13">
        <f>'C завтраками| Bed and breakfast'!AE21*0.9</f>
        <v>31860</v>
      </c>
      <c r="P20" s="13">
        <f>'C завтраками| Bed and breakfast'!AF21*0.9</f>
        <v>32760</v>
      </c>
      <c r="Q20" s="13">
        <f>'C завтраками| Bed and breakfast'!AG21*0.9</f>
        <v>31860</v>
      </c>
      <c r="R20" s="205">
        <f>'C завтраками| Bed and breakfast'!AH21*0.9</f>
        <v>31860</v>
      </c>
      <c r="S20" s="205">
        <f>'C завтраками| Bed and breakfast'!AI21*0.9</f>
        <v>33660</v>
      </c>
      <c r="T20" s="205">
        <f>'C завтраками| Bed and breakfast'!AJ21*0.9</f>
        <v>33660</v>
      </c>
      <c r="U20" s="205">
        <f>'C завтраками| Bed and breakfast'!AK21*0.9</f>
        <v>35460</v>
      </c>
      <c r="V20" s="205">
        <f>'C завтраками| Bed and breakfast'!AL21*0.9</f>
        <v>35460</v>
      </c>
      <c r="W20" s="205">
        <f>'C завтраками| Bed and breakfast'!AM21*0.9</f>
        <v>36360</v>
      </c>
      <c r="X20" s="205">
        <f>'C завтраками| Bed and breakfast'!AN21*0.9</f>
        <v>36360</v>
      </c>
      <c r="Y20" s="205">
        <f>'C завтраками| Bed and breakfast'!AO21*0.9</f>
        <v>36360</v>
      </c>
      <c r="Z20" s="205">
        <f>'C завтраками| Bed and breakfast'!AP21*0.9</f>
        <v>41040</v>
      </c>
      <c r="AA20" s="205">
        <f>'C завтраками| Bed and breakfast'!AQ21*0.9</f>
        <v>41040</v>
      </c>
      <c r="AB20" s="13">
        <f>'C завтраками| Bed and breakfast'!AR21*0.9</f>
        <v>41040</v>
      </c>
      <c r="AC20" s="13">
        <f>'C завтраками| Bed and breakfast'!AS21*0.9</f>
        <v>36360</v>
      </c>
      <c r="AD20" s="13">
        <f>'C завтраками| Bed and breakfast'!AT21*0.9</f>
        <v>35460</v>
      </c>
      <c r="AE20" s="13">
        <f>'C завтраками| Bed and breakfast'!AU21*0.9</f>
        <v>31860</v>
      </c>
      <c r="AF20" s="13">
        <f>'C завтраками| Bed and breakfast'!AV21*0.9</f>
        <v>33660</v>
      </c>
      <c r="AG20" s="13">
        <f>'C завтраками| Bed and breakfast'!AW21*0.9</f>
        <v>32760</v>
      </c>
      <c r="AH20" s="13">
        <f>'C завтраками| Bed and breakfast'!AX21*0.9</f>
        <v>25290</v>
      </c>
      <c r="AI20" s="13">
        <f>'C завтраками| Bed and breakfast'!AY21*0.9</f>
        <v>26190</v>
      </c>
      <c r="AJ20" s="13">
        <f>'C завтраками| Bed and breakfast'!AZ21*0.9</f>
        <v>25290</v>
      </c>
      <c r="AK20" s="13">
        <f>'C завтраками| Bed and breakfast'!BA21*0.9</f>
        <v>26190</v>
      </c>
      <c r="AL20" s="13">
        <f>'C завтраками| Bed and breakfast'!BB21*0.9</f>
        <v>24840</v>
      </c>
      <c r="AM20" s="13">
        <f>'C завтраками| Bed and breakfast'!BC21*0.9</f>
        <v>25740</v>
      </c>
      <c r="AN20" s="13">
        <f>'C завтраками| Bed and breakfast'!BD21*0.9</f>
        <v>24840</v>
      </c>
      <c r="AO20" s="15"/>
      <c r="AP20" s="15"/>
      <c r="AQ20" s="15"/>
    </row>
    <row r="21" spans="1:43" s="16" customFormat="1" ht="12" customHeight="1" x14ac:dyDescent="0.2">
      <c r="A21" s="278">
        <v>4</v>
      </c>
      <c r="B21" s="13">
        <f>'C завтраками| Bed and breakfast'!R22*0.9</f>
        <v>22680</v>
      </c>
      <c r="C21" s="13">
        <f>'C завтраками| Bed and breakfast'!S22*0.9</f>
        <v>23220</v>
      </c>
      <c r="D21" s="13">
        <f>'C завтраками| Bed and breakfast'!T22*0.9</f>
        <v>26100</v>
      </c>
      <c r="E21" s="13">
        <f>'C завтраками| Bed and breakfast'!U22*0.9</f>
        <v>25290</v>
      </c>
      <c r="F21" s="13">
        <f>'C завтраками| Bed and breakfast'!V22*0.9</f>
        <v>26910</v>
      </c>
      <c r="G21" s="13">
        <f>'C завтраками| Bed and breakfast'!W22*0.9</f>
        <v>30060</v>
      </c>
      <c r="H21" s="13">
        <f>'C завтраками| Bed and breakfast'!X22*0.9</f>
        <v>42030</v>
      </c>
      <c r="I21" s="13">
        <f>'C завтраками| Bed and breakfast'!Y22*0.9</f>
        <v>43830</v>
      </c>
      <c r="J21" s="13">
        <f>'C завтраками| Bed and breakfast'!Z22*0.9</f>
        <v>52830</v>
      </c>
      <c r="K21" s="13">
        <f>'C завтраками| Bed and breakfast'!AA22*0.9</f>
        <v>52830</v>
      </c>
      <c r="L21" s="13">
        <f>'C завтраками| Bed and breakfast'!AB22*0.9</f>
        <v>48780</v>
      </c>
      <c r="M21" s="13">
        <f>'C завтраками| Bed and breakfast'!AC22*0.9</f>
        <v>42030</v>
      </c>
      <c r="N21" s="13">
        <f>'C завтраками| Bed and breakfast'!AD22*0.9</f>
        <v>39330</v>
      </c>
      <c r="O21" s="13">
        <f>'C завтраками| Bed and breakfast'!AE22*0.9</f>
        <v>33390</v>
      </c>
      <c r="P21" s="13">
        <f>'C завтраками| Bed and breakfast'!AF22*0.9</f>
        <v>34290</v>
      </c>
      <c r="Q21" s="13">
        <f>'C завтраками| Bed and breakfast'!AG22*0.9</f>
        <v>33390</v>
      </c>
      <c r="R21" s="205">
        <f>'C завтраками| Bed and breakfast'!AH22*0.9</f>
        <v>33390</v>
      </c>
      <c r="S21" s="205">
        <f>'C завтраками| Bed and breakfast'!AI22*0.9</f>
        <v>35190</v>
      </c>
      <c r="T21" s="205">
        <f>'C завтраками| Bed and breakfast'!AJ22*0.9</f>
        <v>35190</v>
      </c>
      <c r="U21" s="205">
        <f>'C завтраками| Bed and breakfast'!AK22*0.9</f>
        <v>36990</v>
      </c>
      <c r="V21" s="205">
        <f>'C завтраками| Bed and breakfast'!AL22*0.9</f>
        <v>36990</v>
      </c>
      <c r="W21" s="205">
        <f>'C завтраками| Bed and breakfast'!AM22*0.9</f>
        <v>37890</v>
      </c>
      <c r="X21" s="205">
        <f>'C завтраками| Bed and breakfast'!AN22*0.9</f>
        <v>37890</v>
      </c>
      <c r="Y21" s="205">
        <f>'C завтраками| Bed and breakfast'!AO22*0.9</f>
        <v>37890</v>
      </c>
      <c r="Z21" s="205">
        <f>'C завтраками| Bed and breakfast'!AP22*0.9</f>
        <v>42570</v>
      </c>
      <c r="AA21" s="205">
        <f>'C завтраками| Bed and breakfast'!AQ22*0.9</f>
        <v>42570</v>
      </c>
      <c r="AB21" s="13">
        <f>'C завтраками| Bed and breakfast'!AR22*0.9</f>
        <v>42570</v>
      </c>
      <c r="AC21" s="13">
        <f>'C завтраками| Bed and breakfast'!AS22*0.9</f>
        <v>37890</v>
      </c>
      <c r="AD21" s="13">
        <f>'C завтраками| Bed and breakfast'!AT22*0.9</f>
        <v>36990</v>
      </c>
      <c r="AE21" s="13">
        <f>'C завтраками| Bed and breakfast'!AU22*0.9</f>
        <v>33390</v>
      </c>
      <c r="AF21" s="13">
        <f>'C завтраками| Bed and breakfast'!AV22*0.9</f>
        <v>35190</v>
      </c>
      <c r="AG21" s="13">
        <f>'C завтраками| Bed and breakfast'!AW22*0.9</f>
        <v>34290</v>
      </c>
      <c r="AH21" s="13">
        <f>'C завтраками| Bed and breakfast'!AX22*0.9</f>
        <v>26820</v>
      </c>
      <c r="AI21" s="13">
        <f>'C завтраками| Bed and breakfast'!AY22*0.9</f>
        <v>27720</v>
      </c>
      <c r="AJ21" s="13">
        <f>'C завтраками| Bed and breakfast'!AZ22*0.9</f>
        <v>26820</v>
      </c>
      <c r="AK21" s="13">
        <f>'C завтраками| Bed and breakfast'!BA22*0.9</f>
        <v>27720</v>
      </c>
      <c r="AL21" s="13">
        <f>'C завтраками| Bed and breakfast'!BB22*0.9</f>
        <v>26370</v>
      </c>
      <c r="AM21" s="13">
        <f>'C завтраками| Bed and breakfast'!BC22*0.9</f>
        <v>27270</v>
      </c>
      <c r="AN21" s="13">
        <f>'C завтраками| Bed and breakfast'!BD22*0.9</f>
        <v>26370</v>
      </c>
      <c r="AO21" s="15"/>
      <c r="AP21" s="15"/>
      <c r="AQ21" s="15"/>
    </row>
    <row r="22" spans="1:43" s="16" customFormat="1" ht="12" customHeight="1" x14ac:dyDescent="0.2">
      <c r="A22" s="43"/>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row>
    <row r="23" spans="1:43" s="16" customFormat="1" ht="12" customHeight="1" x14ac:dyDescent="0.2">
      <c r="A23" s="43"/>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row>
    <row r="24" spans="1:43" s="14" customFormat="1" ht="12.75" customHeight="1" x14ac:dyDescent="0.2">
      <c r="A24" s="96" t="s">
        <v>64</v>
      </c>
      <c r="AO24" s="15"/>
      <c r="AP24" s="15"/>
      <c r="AQ24" s="15"/>
    </row>
    <row r="25" spans="1:43" s="14" customFormat="1" ht="12.75" customHeight="1" x14ac:dyDescent="0.2">
      <c r="A25" s="318" t="s">
        <v>329</v>
      </c>
      <c r="AO25" s="15"/>
      <c r="AP25" s="15"/>
      <c r="AQ25" s="15"/>
    </row>
    <row r="26" spans="1:43" s="14" customFormat="1" ht="12.75" customHeight="1" x14ac:dyDescent="0.2">
      <c r="A26" s="318"/>
      <c r="AO26" s="15"/>
      <c r="AP26" s="15"/>
      <c r="AQ26" s="15"/>
    </row>
    <row r="27" spans="1:43" s="14" customFormat="1" ht="12.75" customHeight="1" x14ac:dyDescent="0.2">
      <c r="A27" s="318"/>
      <c r="AO27" s="15"/>
      <c r="AP27" s="15"/>
      <c r="AQ27" s="15"/>
    </row>
    <row r="28" spans="1:43" s="14" customFormat="1" ht="57.4" customHeight="1" thickBot="1" x14ac:dyDescent="0.25">
      <c r="A28" s="318"/>
      <c r="AO28" s="15"/>
      <c r="AP28" s="15"/>
      <c r="AQ28" s="15"/>
    </row>
    <row r="29" spans="1:43" s="53" customFormat="1" ht="12.75" thickBot="1" x14ac:dyDescent="0.25">
      <c r="A29" s="306" t="s">
        <v>436</v>
      </c>
    </row>
    <row r="30" spans="1:43" s="53" customFormat="1" ht="36" x14ac:dyDescent="0.2">
      <c r="A30" s="307" t="s">
        <v>437</v>
      </c>
    </row>
    <row r="31" spans="1:43" s="53" customFormat="1" ht="84.75" thickBot="1" x14ac:dyDescent="0.25">
      <c r="A31" s="308" t="s">
        <v>438</v>
      </c>
    </row>
    <row r="32" spans="1:43" s="53" customFormat="1" ht="12.75" thickBot="1" x14ac:dyDescent="0.25">
      <c r="A32" s="309" t="s">
        <v>73</v>
      </c>
    </row>
    <row r="33" spans="1:1" s="53" customFormat="1" ht="12" x14ac:dyDescent="0.2">
      <c r="A33" s="310" t="s">
        <v>439</v>
      </c>
    </row>
    <row r="34" spans="1:1" s="53" customFormat="1" ht="42.75" customHeight="1" thickBot="1" x14ac:dyDescent="0.25">
      <c r="A34" s="311" t="s">
        <v>440</v>
      </c>
    </row>
    <row r="35" spans="1:1" s="53" customFormat="1" ht="62.25" customHeight="1" x14ac:dyDescent="0.2">
      <c r="A35" s="349" t="s">
        <v>441</v>
      </c>
    </row>
    <row r="36" spans="1:1" s="53" customFormat="1" ht="87.75" customHeight="1" thickBot="1" x14ac:dyDescent="0.25">
      <c r="A36" s="350"/>
    </row>
    <row r="37" spans="1:1" s="53" customFormat="1" ht="24.75" thickBot="1" x14ac:dyDescent="0.25">
      <c r="A37" s="312" t="s">
        <v>442</v>
      </c>
    </row>
    <row r="38" spans="1:1" s="53" customFormat="1" ht="24" x14ac:dyDescent="0.2">
      <c r="A38" s="313" t="s">
        <v>443</v>
      </c>
    </row>
    <row r="39" spans="1:1" s="53" customFormat="1" ht="24" x14ac:dyDescent="0.2">
      <c r="A39" s="313" t="s">
        <v>444</v>
      </c>
    </row>
    <row r="40" spans="1:1" s="53" customFormat="1" ht="24.75" thickBot="1" x14ac:dyDescent="0.25">
      <c r="A40" s="313" t="s">
        <v>445</v>
      </c>
    </row>
    <row r="41" spans="1:1" s="53" customFormat="1" ht="12.75" thickBot="1" x14ac:dyDescent="0.25">
      <c r="A41" s="314" t="s">
        <v>72</v>
      </c>
    </row>
    <row r="42" spans="1:1" s="53" customFormat="1" ht="61.5" customHeight="1" x14ac:dyDescent="0.2">
      <c r="A42" s="316" t="s">
        <v>448</v>
      </c>
    </row>
  </sheetData>
  <mergeCells count="2">
    <mergeCell ref="A25:A28"/>
    <mergeCell ref="A35:A36"/>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N63"/>
  <sheetViews>
    <sheetView zoomScaleNormal="100" workbookViewId="0">
      <selection activeCell="Z32" activeCellId="1" sqref="A26:A29 Z32"/>
    </sheetView>
  </sheetViews>
  <sheetFormatPr defaultColWidth="9.140625" defaultRowHeight="15" x14ac:dyDescent="0.25"/>
  <cols>
    <col min="1" max="1" width="61.5703125" style="2" customWidth="1"/>
    <col min="2" max="3" width="10.42578125" style="1" bestFit="1" customWidth="1"/>
    <col min="4" max="6" width="10.42578125" style="1" customWidth="1"/>
    <col min="7" max="10" width="10.42578125" style="1" hidden="1" customWidth="1"/>
    <col min="11" max="17" width="9.140625" style="1" hidden="1" customWidth="1"/>
    <col min="18" max="27" width="9.140625" style="1"/>
    <col min="28" max="33" width="9.140625" style="1" hidden="1" customWidth="1"/>
    <col min="34" max="16384" width="9.140625" style="1"/>
  </cols>
  <sheetData>
    <row r="1" spans="1:40" s="2" customFormat="1" ht="12.75" x14ac:dyDescent="0.2">
      <c r="A1" s="9" t="s">
        <v>301</v>
      </c>
    </row>
    <row r="2" spans="1:40" s="2" customFormat="1" ht="12.75" x14ac:dyDescent="0.2">
      <c r="A2" s="305" t="s">
        <v>234</v>
      </c>
    </row>
    <row r="3" spans="1:40" s="8" customFormat="1" x14ac:dyDescent="0.25">
      <c r="A3" s="5" t="s">
        <v>59</v>
      </c>
      <c r="B3" s="113">
        <f>'C завтраками| Bed and breakfast'!R4</f>
        <v>45639</v>
      </c>
      <c r="C3" s="113">
        <f>'C завтраками| Bed and breakfast'!S4</f>
        <v>45641</v>
      </c>
      <c r="D3" s="113">
        <f>'C завтраками| Bed and breakfast'!T4</f>
        <v>45646</v>
      </c>
      <c r="E3" s="113">
        <f>'C завтраками| Bed and breakfast'!U4</f>
        <v>45648</v>
      </c>
      <c r="F3" s="113">
        <f>'C завтраками| Bed and breakfast'!V4</f>
        <v>45652</v>
      </c>
      <c r="G3" s="113">
        <f>'C завтраками| Bed and breakfast'!W4</f>
        <v>45653</v>
      </c>
      <c r="H3" s="113">
        <f>'C завтраками| Bed and breakfast'!X4</f>
        <v>45655</v>
      </c>
      <c r="I3" s="113">
        <f>'C завтраками| Bed and breakfast'!Y4</f>
        <v>45656</v>
      </c>
      <c r="J3" s="113">
        <f>'C завтраками| Bed and breakfast'!Z4</f>
        <v>45657</v>
      </c>
      <c r="K3" s="113">
        <f>'C завтраками| Bed and breakfast'!AA4</f>
        <v>45658</v>
      </c>
      <c r="L3" s="113">
        <f>'C завтраками| Bed and breakfast'!AB4</f>
        <v>45662</v>
      </c>
      <c r="M3" s="113">
        <f>'C завтраками| Bed and breakfast'!AC4</f>
        <v>45664</v>
      </c>
      <c r="N3" s="113">
        <f>'C завтраками| Bed and breakfast'!AD4</f>
        <v>45665</v>
      </c>
      <c r="O3" s="113">
        <f>'C завтраками| Bed and breakfast'!AE4</f>
        <v>45666</v>
      </c>
      <c r="P3" s="113">
        <f>'C завтраками| Bed and breakfast'!AF4</f>
        <v>45667</v>
      </c>
      <c r="Q3" s="113">
        <f>'C завтраками| Bed and breakfast'!AG4</f>
        <v>45669</v>
      </c>
      <c r="R3" s="195">
        <f>'C завтраками| Bed and breakfast'!AH4</f>
        <v>45670</v>
      </c>
      <c r="S3" s="195">
        <f>'C завтраками| Bed and breakfast'!AI4</f>
        <v>45674</v>
      </c>
      <c r="T3" s="195">
        <f>'C завтраками| Bed and breakfast'!AJ4</f>
        <v>45676</v>
      </c>
      <c r="U3" s="195">
        <f>'C завтраками| Bed and breakfast'!AK4</f>
        <v>45681</v>
      </c>
      <c r="V3" s="195">
        <f>'C завтраками| Bed and breakfast'!AL4</f>
        <v>45683</v>
      </c>
      <c r="W3" s="195">
        <f>'C завтраками| Bed and breakfast'!AM4</f>
        <v>45688</v>
      </c>
      <c r="X3" s="195">
        <f>'C завтраками| Bed and breakfast'!AN4</f>
        <v>45695</v>
      </c>
      <c r="Y3" s="195">
        <f>'C завтраками| Bed and breakfast'!AO4</f>
        <v>45697</v>
      </c>
      <c r="Z3" s="195">
        <f>'C завтраками| Bed and breakfast'!AP4</f>
        <v>45702</v>
      </c>
      <c r="AA3" s="195">
        <f>'C завтраками| Bed and breakfast'!AQ4</f>
        <v>45704</v>
      </c>
      <c r="AB3" s="113">
        <f>'C завтраками| Bed and breakfast'!AR4</f>
        <v>45709</v>
      </c>
      <c r="AC3" s="113">
        <f>'C завтраками| Bed and breakfast'!AS4</f>
        <v>45712</v>
      </c>
      <c r="AD3" s="113">
        <f>'C завтраками| Bed and breakfast'!AT4</f>
        <v>45717</v>
      </c>
      <c r="AE3" s="113">
        <f>'C завтраками| Bed and breakfast'!AU4</f>
        <v>45718</v>
      </c>
      <c r="AF3" s="113">
        <f>'C завтраками| Bed and breakfast'!AV4</f>
        <v>45723</v>
      </c>
      <c r="AG3" s="113">
        <f>'C завтраками| Bed and breakfast'!AW4</f>
        <v>45726</v>
      </c>
      <c r="AH3" s="113">
        <f>'C завтраками| Bed and breakfast'!AX4</f>
        <v>45727</v>
      </c>
      <c r="AI3" s="113">
        <f>'C завтраками| Bed and breakfast'!AY4</f>
        <v>45730</v>
      </c>
      <c r="AJ3" s="113">
        <f>'C завтраками| Bed and breakfast'!AZ4</f>
        <v>45732</v>
      </c>
      <c r="AK3" s="113">
        <f>'C завтраками| Bed and breakfast'!BA4</f>
        <v>45737</v>
      </c>
      <c r="AL3" s="113">
        <f>'C завтраками| Bed and breakfast'!BB4</f>
        <v>45739</v>
      </c>
      <c r="AM3" s="113">
        <f>'C завтраками| Bed and breakfast'!BC4</f>
        <v>45744</v>
      </c>
      <c r="AN3" s="113">
        <f>'C завтраками| Bed and breakfast'!BD4</f>
        <v>45746</v>
      </c>
    </row>
    <row r="4" spans="1:40" s="8" customFormat="1" x14ac:dyDescent="0.25">
      <c r="A4" s="5"/>
      <c r="B4" s="113">
        <f>'C завтраками| Bed and breakfast'!R5</f>
        <v>45640</v>
      </c>
      <c r="C4" s="113">
        <f>'C завтраками| Bed and breakfast'!S5</f>
        <v>45645</v>
      </c>
      <c r="D4" s="113">
        <f>'C завтраками| Bed and breakfast'!T5</f>
        <v>45647</v>
      </c>
      <c r="E4" s="113">
        <f>'C завтраками| Bed and breakfast'!U5</f>
        <v>45651</v>
      </c>
      <c r="F4" s="113">
        <f>'C завтраками| Bed and breakfast'!V5</f>
        <v>45652</v>
      </c>
      <c r="G4" s="113">
        <f>'C завтраками| Bed and breakfast'!W5</f>
        <v>45654</v>
      </c>
      <c r="H4" s="113">
        <f>'C завтраками| Bed and breakfast'!X5</f>
        <v>45655</v>
      </c>
      <c r="I4" s="113">
        <f>'C завтраками| Bed and breakfast'!Y5</f>
        <v>45656</v>
      </c>
      <c r="J4" s="113">
        <f>'C завтраками| Bed and breakfast'!Z5</f>
        <v>45657</v>
      </c>
      <c r="K4" s="113">
        <f>'C завтраками| Bed and breakfast'!AA5</f>
        <v>45661</v>
      </c>
      <c r="L4" s="113">
        <f>'C завтраками| Bed and breakfast'!AB5</f>
        <v>45663</v>
      </c>
      <c r="M4" s="113">
        <f>'C завтраками| Bed and breakfast'!AC5</f>
        <v>45664</v>
      </c>
      <c r="N4" s="113">
        <f>'C завтраками| Bed and breakfast'!AD5</f>
        <v>45665</v>
      </c>
      <c r="O4" s="113">
        <f>'C завтраками| Bed and breakfast'!AE5</f>
        <v>45666</v>
      </c>
      <c r="P4" s="113">
        <f>'C завтраками| Bed and breakfast'!AF5</f>
        <v>45668</v>
      </c>
      <c r="Q4" s="113">
        <f>'C завтраками| Bed and breakfast'!AG5</f>
        <v>45669</v>
      </c>
      <c r="R4" s="195">
        <f>'C завтраками| Bed and breakfast'!AH5</f>
        <v>45673</v>
      </c>
      <c r="S4" s="195">
        <f>'C завтраками| Bed and breakfast'!AI5</f>
        <v>45675</v>
      </c>
      <c r="T4" s="195">
        <f>'C завтраками| Bed and breakfast'!AJ5</f>
        <v>45680</v>
      </c>
      <c r="U4" s="195">
        <f>'C завтраками| Bed and breakfast'!AK5</f>
        <v>45682</v>
      </c>
      <c r="V4" s="195">
        <f>'C завтраками| Bed and breakfast'!AL5</f>
        <v>45687</v>
      </c>
      <c r="W4" s="195">
        <f>'C завтраками| Bed and breakfast'!AM5</f>
        <v>45694</v>
      </c>
      <c r="X4" s="195">
        <f>'C завтраками| Bed and breakfast'!AN5</f>
        <v>45696</v>
      </c>
      <c r="Y4" s="195">
        <f>'C завтраками| Bed and breakfast'!AO5</f>
        <v>45701</v>
      </c>
      <c r="Z4" s="195">
        <f>'C завтраками| Bed and breakfast'!AP5</f>
        <v>45703</v>
      </c>
      <c r="AA4" s="195">
        <f>'C завтраками| Bed and breakfast'!AQ5</f>
        <v>45708</v>
      </c>
      <c r="AB4" s="113">
        <f>'C завтраками| Bed and breakfast'!AR5</f>
        <v>45711</v>
      </c>
      <c r="AC4" s="113">
        <f>'C завтраками| Bed and breakfast'!AS5</f>
        <v>45716</v>
      </c>
      <c r="AD4" s="113">
        <f>'C завтраками| Bed and breakfast'!AT5</f>
        <v>45717</v>
      </c>
      <c r="AE4" s="113">
        <f>'C завтраками| Bed and breakfast'!AU5</f>
        <v>45722</v>
      </c>
      <c r="AF4" s="113">
        <f>'C завтраками| Bed and breakfast'!AV5</f>
        <v>45725</v>
      </c>
      <c r="AG4" s="113">
        <f>'C завтраками| Bed and breakfast'!AW5</f>
        <v>45726</v>
      </c>
      <c r="AH4" s="113">
        <f>'C завтраками| Bed and breakfast'!AX5</f>
        <v>45729</v>
      </c>
      <c r="AI4" s="113">
        <f>'C завтраками| Bed and breakfast'!AY5</f>
        <v>45731</v>
      </c>
      <c r="AJ4" s="113">
        <f>'C завтраками| Bed and breakfast'!AZ5</f>
        <v>45736</v>
      </c>
      <c r="AK4" s="113">
        <f>'C завтраками| Bed and breakfast'!BA5</f>
        <v>45738</v>
      </c>
      <c r="AL4" s="113">
        <f>'C завтраками| Bed and breakfast'!BB5</f>
        <v>45743</v>
      </c>
      <c r="AM4" s="113">
        <f>'C завтраками| Bed and breakfast'!BC5</f>
        <v>45745</v>
      </c>
      <c r="AN4" s="113">
        <f>'C завтраками| Bed and breakfast'!BD5</f>
        <v>45747</v>
      </c>
    </row>
    <row r="5" spans="1:4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40" s="16" customFormat="1" ht="12" customHeight="1" x14ac:dyDescent="0.2">
      <c r="A6" s="43">
        <v>1</v>
      </c>
      <c r="B6" s="13">
        <f>'C завтраками| Bed and breakfast'!R7*0.9</f>
        <v>5670</v>
      </c>
      <c r="C6" s="13">
        <f>'C завтраками| Bed and breakfast'!S7*0.9</f>
        <v>6210</v>
      </c>
      <c r="D6" s="13">
        <f>'C завтраками| Bed and breakfast'!T7*0.9</f>
        <v>9090</v>
      </c>
      <c r="E6" s="13">
        <f>'C завтраками| Bed and breakfast'!U7*0.9</f>
        <v>8280</v>
      </c>
      <c r="F6" s="13">
        <f>'C завтраками| Bed and breakfast'!V7*0.9</f>
        <v>9900</v>
      </c>
      <c r="G6" s="13">
        <f>'C завтраками| Bed and breakfast'!W7*0.9</f>
        <v>13050</v>
      </c>
      <c r="H6" s="13">
        <f>'C завтраками| Bed and breakfast'!X7*0.9</f>
        <v>20700</v>
      </c>
      <c r="I6" s="13">
        <f>'C завтраками| Bed and breakfast'!Y7*0.9</f>
        <v>22500</v>
      </c>
      <c r="J6" s="13">
        <f>'C завтраками| Bed and breakfast'!Z7*0.9</f>
        <v>31500</v>
      </c>
      <c r="K6" s="13">
        <f>'C завтраками| Bed and breakfast'!AA7*0.9</f>
        <v>31500</v>
      </c>
      <c r="L6" s="13">
        <f>'C завтраками| Bed and breakfast'!AB7*0.9</f>
        <v>27450</v>
      </c>
      <c r="M6" s="13">
        <f>'C завтраками| Bed and breakfast'!AC7*0.9</f>
        <v>20700</v>
      </c>
      <c r="N6" s="13">
        <f>'C завтраками| Bed and breakfast'!AD7*0.9</f>
        <v>18000</v>
      </c>
      <c r="O6" s="13">
        <f>'C завтраками| Bed and breakfast'!AE7*0.9</f>
        <v>12600</v>
      </c>
      <c r="P6" s="13">
        <f>'C завтраками| Bed and breakfast'!AF7*0.9</f>
        <v>13500</v>
      </c>
      <c r="Q6" s="13">
        <f>'C завтраками| Bed and breakfast'!AG7*0.9</f>
        <v>12600</v>
      </c>
      <c r="R6" s="13">
        <f>'C завтраками| Bed and breakfast'!AH7*0.9</f>
        <v>12600</v>
      </c>
      <c r="S6" s="13">
        <f>'C завтраками| Bed and breakfast'!AI7*0.9</f>
        <v>14400</v>
      </c>
      <c r="T6" s="205">
        <f>'C завтраками| Bed and breakfast'!AJ7*0.9</f>
        <v>14400</v>
      </c>
      <c r="U6" s="13">
        <f>'C завтраками| Bed and breakfast'!AK7*0.9</f>
        <v>16200</v>
      </c>
      <c r="V6" s="13">
        <f>'C завтраками| Bed and breakfast'!AL7*0.9</f>
        <v>16200</v>
      </c>
      <c r="W6" s="205">
        <f>'C завтраками| Bed and breakfast'!AM7*0.9</f>
        <v>17100</v>
      </c>
      <c r="X6" s="13">
        <f>'C завтраками| Bed and breakfast'!AN7*0.9</f>
        <v>17100</v>
      </c>
      <c r="Y6" s="205">
        <f>'C завтраками| Bed and breakfast'!AO7*0.9</f>
        <v>17100</v>
      </c>
      <c r="Z6" s="205">
        <f>'C завтраками| Bed and breakfast'!AP7*0.9</f>
        <v>21780</v>
      </c>
      <c r="AA6" s="205">
        <f>'C завтраками| Bed and breakfast'!AQ7*0.9</f>
        <v>21780</v>
      </c>
      <c r="AB6" s="13">
        <f>'C завтраками| Bed and breakfast'!AR7*0.9</f>
        <v>21780</v>
      </c>
      <c r="AC6" s="13">
        <f>'C завтраками| Bed and breakfast'!AS7*0.9</f>
        <v>17100</v>
      </c>
      <c r="AD6" s="13">
        <f>'C завтраками| Bed and breakfast'!AT7*0.9</f>
        <v>16200</v>
      </c>
      <c r="AE6" s="13">
        <f>'C завтраками| Bed and breakfast'!AU7*0.9</f>
        <v>12600</v>
      </c>
      <c r="AF6" s="13">
        <f>'C завтраками| Bed and breakfast'!AV7*0.9</f>
        <v>14400</v>
      </c>
      <c r="AG6" s="13">
        <f>'C завтраками| Bed and breakfast'!AW7*0.9</f>
        <v>13500</v>
      </c>
      <c r="AH6" s="13">
        <f>'C завтраками| Bed and breakfast'!AX7*0.9</f>
        <v>8730</v>
      </c>
      <c r="AI6" s="13">
        <f>'C завтраками| Bed and breakfast'!AY7*0.9</f>
        <v>9630</v>
      </c>
      <c r="AJ6" s="13">
        <f>'C завтраками| Bed and breakfast'!AZ7*0.9</f>
        <v>8730</v>
      </c>
      <c r="AK6" s="13">
        <f>'C завтраками| Bed and breakfast'!BA7*0.9</f>
        <v>9630</v>
      </c>
      <c r="AL6" s="13">
        <f>'C завтраками| Bed and breakfast'!BB7*0.9</f>
        <v>8280</v>
      </c>
      <c r="AM6" s="13">
        <f>'C завтраками| Bed and breakfast'!BC7*0.9</f>
        <v>9180</v>
      </c>
      <c r="AN6" s="13">
        <f>'C завтраками| Bed and breakfast'!BD7*0.9</f>
        <v>8280</v>
      </c>
    </row>
    <row r="7" spans="1:40" s="16" customFormat="1" ht="12" customHeight="1" x14ac:dyDescent="0.2">
      <c r="A7" s="43">
        <v>2</v>
      </c>
      <c r="B7" s="13">
        <f>'C завтраками| Bed and breakfast'!R8*0.9</f>
        <v>6840</v>
      </c>
      <c r="C7" s="13">
        <f>'C завтраками| Bed and breakfast'!S8*0.9</f>
        <v>7380</v>
      </c>
      <c r="D7" s="13">
        <f>'C завтраками| Bed and breakfast'!T8*0.9</f>
        <v>10260</v>
      </c>
      <c r="E7" s="13">
        <f>'C завтраками| Bed and breakfast'!U8*0.9</f>
        <v>9450</v>
      </c>
      <c r="F7" s="13">
        <f>'C завтраками| Bed and breakfast'!V8*0.9</f>
        <v>11070</v>
      </c>
      <c r="G7" s="13">
        <f>'C завтраками| Bed and breakfast'!W8*0.9</f>
        <v>14220</v>
      </c>
      <c r="H7" s="13">
        <f>'C завтраками| Bed and breakfast'!X8*0.9</f>
        <v>22410</v>
      </c>
      <c r="I7" s="13">
        <f>'C завтраками| Bed and breakfast'!Y8*0.9</f>
        <v>24210</v>
      </c>
      <c r="J7" s="13">
        <f>'C завтраками| Bed and breakfast'!Z8*0.9</f>
        <v>33210</v>
      </c>
      <c r="K7" s="13">
        <f>'C завтраками| Bed and breakfast'!AA8*0.9</f>
        <v>33210</v>
      </c>
      <c r="L7" s="13">
        <f>'C завтраками| Bed and breakfast'!AB8*0.9</f>
        <v>29160</v>
      </c>
      <c r="M7" s="13">
        <f>'C завтраками| Bed and breakfast'!AC8*0.9</f>
        <v>22410</v>
      </c>
      <c r="N7" s="13">
        <f>'C завтраками| Bed and breakfast'!AD8*0.9</f>
        <v>19710</v>
      </c>
      <c r="O7" s="13">
        <f>'C завтраками| Bed and breakfast'!AE8*0.9</f>
        <v>14130</v>
      </c>
      <c r="P7" s="13">
        <f>'C завтраками| Bed and breakfast'!AF8*0.9</f>
        <v>15030</v>
      </c>
      <c r="Q7" s="13">
        <f>'C завтраками| Bed and breakfast'!AG8*0.9</f>
        <v>14130</v>
      </c>
      <c r="R7" s="13">
        <f>'C завтраками| Bed and breakfast'!AH8*0.9</f>
        <v>14130</v>
      </c>
      <c r="S7" s="13">
        <f>'C завтраками| Bed and breakfast'!AI8*0.9</f>
        <v>15930</v>
      </c>
      <c r="T7" s="205">
        <f>'C завтраками| Bed and breakfast'!AJ8*0.9</f>
        <v>15930</v>
      </c>
      <c r="U7" s="13">
        <f>'C завтраками| Bed and breakfast'!AK8*0.9</f>
        <v>17730</v>
      </c>
      <c r="V7" s="13">
        <f>'C завтраками| Bed and breakfast'!AL8*0.9</f>
        <v>17730</v>
      </c>
      <c r="W7" s="205">
        <f>'C завтраками| Bed and breakfast'!AM8*0.9</f>
        <v>18630</v>
      </c>
      <c r="X7" s="13">
        <f>'C завтраками| Bed and breakfast'!AN8*0.9</f>
        <v>18630</v>
      </c>
      <c r="Y7" s="205">
        <f>'C завтраками| Bed and breakfast'!AO8*0.9</f>
        <v>18630</v>
      </c>
      <c r="Z7" s="205">
        <f>'C завтраками| Bed and breakfast'!AP8*0.9</f>
        <v>23310</v>
      </c>
      <c r="AA7" s="205">
        <f>'C завтраками| Bed and breakfast'!AQ8*0.9</f>
        <v>23310</v>
      </c>
      <c r="AB7" s="13">
        <f>'C завтраками| Bed and breakfast'!AR8*0.9</f>
        <v>23310</v>
      </c>
      <c r="AC7" s="13">
        <f>'C завтраками| Bed and breakfast'!AS8*0.9</f>
        <v>18630</v>
      </c>
      <c r="AD7" s="13">
        <f>'C завтраками| Bed and breakfast'!AT8*0.9</f>
        <v>17730</v>
      </c>
      <c r="AE7" s="13">
        <f>'C завтраками| Bed and breakfast'!AU8*0.9</f>
        <v>14130</v>
      </c>
      <c r="AF7" s="13">
        <f>'C завтраками| Bed and breakfast'!AV8*0.9</f>
        <v>15930</v>
      </c>
      <c r="AG7" s="13">
        <f>'C завтраками| Bed and breakfast'!AW8*0.9</f>
        <v>15030</v>
      </c>
      <c r="AH7" s="13">
        <f>'C завтраками| Bed and breakfast'!AX8*0.9</f>
        <v>10260</v>
      </c>
      <c r="AI7" s="13">
        <f>'C завтраками| Bed and breakfast'!AY8*0.9</f>
        <v>11160</v>
      </c>
      <c r="AJ7" s="13">
        <f>'C завтраками| Bed and breakfast'!AZ8*0.9</f>
        <v>10260</v>
      </c>
      <c r="AK7" s="13">
        <f>'C завтраками| Bed and breakfast'!BA8*0.9</f>
        <v>11160</v>
      </c>
      <c r="AL7" s="13">
        <f>'C завтраками| Bed and breakfast'!BB8*0.9</f>
        <v>9810</v>
      </c>
      <c r="AM7" s="13">
        <f>'C завтраками| Bed and breakfast'!BC8*0.9</f>
        <v>10710</v>
      </c>
      <c r="AN7" s="13">
        <f>'C завтраками| Bed and breakfast'!BD8*0.9</f>
        <v>9810</v>
      </c>
    </row>
    <row r="8" spans="1:4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s="16" customFormat="1" ht="12" customHeight="1" x14ac:dyDescent="0.2">
      <c r="A9" s="43">
        <v>1</v>
      </c>
      <c r="B9" s="13">
        <f>'C завтраками| Bed and breakfast'!R10*0.9</f>
        <v>7020</v>
      </c>
      <c r="C9" s="13">
        <f>'C завтраками| Bed and breakfast'!S10*0.9</f>
        <v>7560</v>
      </c>
      <c r="D9" s="13">
        <f>'C завтраками| Bed and breakfast'!T10*0.9</f>
        <v>10440</v>
      </c>
      <c r="E9" s="13">
        <f>'C завтраками| Bed and breakfast'!U10*0.9</f>
        <v>9630</v>
      </c>
      <c r="F9" s="13">
        <f>'C завтраками| Bed and breakfast'!V10*0.9</f>
        <v>11250</v>
      </c>
      <c r="G9" s="13">
        <f>'C завтраками| Bed and breakfast'!W10*0.9</f>
        <v>14400</v>
      </c>
      <c r="H9" s="13">
        <f>'C завтраками| Bed and breakfast'!X10*0.9</f>
        <v>22950</v>
      </c>
      <c r="I9" s="13">
        <f>'C завтраками| Bed and breakfast'!Y10*0.9</f>
        <v>24750</v>
      </c>
      <c r="J9" s="13">
        <f>'C завтраками| Bed and breakfast'!Z10*0.9</f>
        <v>33750</v>
      </c>
      <c r="K9" s="13">
        <f>'C завтраками| Bed and breakfast'!AA10*0.9</f>
        <v>33750</v>
      </c>
      <c r="L9" s="13">
        <f>'C завтраками| Bed and breakfast'!AB10*0.9</f>
        <v>29700</v>
      </c>
      <c r="M9" s="13">
        <f>'C завтраками| Bed and breakfast'!AC10*0.9</f>
        <v>22950</v>
      </c>
      <c r="N9" s="13">
        <f>'C завтраками| Bed and breakfast'!AD10*0.9</f>
        <v>20250</v>
      </c>
      <c r="O9" s="13">
        <f>'C завтраками| Bed and breakfast'!AE10*0.9</f>
        <v>14850</v>
      </c>
      <c r="P9" s="13">
        <f>'C завтраками| Bed and breakfast'!AF10*0.9</f>
        <v>15750</v>
      </c>
      <c r="Q9" s="13">
        <f>'C завтраками| Bed and breakfast'!AG10*0.9</f>
        <v>14850</v>
      </c>
      <c r="R9" s="205">
        <f>'C завтраками| Bed and breakfast'!AH10*0.9</f>
        <v>14850</v>
      </c>
      <c r="S9" s="205">
        <f>'C завтраками| Bed and breakfast'!AI10*0.9</f>
        <v>16650</v>
      </c>
      <c r="T9" s="205">
        <f>'C завтраками| Bed and breakfast'!AJ10*0.9</f>
        <v>16650</v>
      </c>
      <c r="U9" s="205">
        <f>'C завтраками| Bed and breakfast'!AK10*0.9</f>
        <v>18450</v>
      </c>
      <c r="V9" s="205">
        <f>'C завтраками| Bed and breakfast'!AL10*0.9</f>
        <v>18450</v>
      </c>
      <c r="W9" s="205">
        <f>'C завтраками| Bed and breakfast'!AM10*0.9</f>
        <v>19350</v>
      </c>
      <c r="X9" s="205">
        <f>'C завтраками| Bed and breakfast'!AN10*0.9</f>
        <v>19350</v>
      </c>
      <c r="Y9" s="205">
        <f>'C завтраками| Bed and breakfast'!AO10*0.9</f>
        <v>19350</v>
      </c>
      <c r="Z9" s="205">
        <f>'C завтраками| Bed and breakfast'!AP10*0.9</f>
        <v>24030</v>
      </c>
      <c r="AA9" s="205">
        <f>'C завтраками| Bed and breakfast'!AQ10*0.9</f>
        <v>24030</v>
      </c>
      <c r="AB9" s="13">
        <f>'C завтраками| Bed and breakfast'!AR10*0.9</f>
        <v>24030</v>
      </c>
      <c r="AC9" s="13">
        <f>'C завтраками| Bed and breakfast'!AS10*0.9</f>
        <v>19350</v>
      </c>
      <c r="AD9" s="13">
        <f>'C завтраками| Bed and breakfast'!AT10*0.9</f>
        <v>18450</v>
      </c>
      <c r="AE9" s="13">
        <f>'C завтраками| Bed and breakfast'!AU10*0.9</f>
        <v>14850</v>
      </c>
      <c r="AF9" s="13">
        <f>'C завтраками| Bed and breakfast'!AV10*0.9</f>
        <v>16650</v>
      </c>
      <c r="AG9" s="13">
        <f>'C завтраками| Bed and breakfast'!AW10*0.9</f>
        <v>15750</v>
      </c>
      <c r="AH9" s="13">
        <f>'C завтраками| Bed and breakfast'!AX10*0.9</f>
        <v>10260</v>
      </c>
      <c r="AI9" s="13">
        <f>'C завтраками| Bed and breakfast'!AY10*0.9</f>
        <v>11160</v>
      </c>
      <c r="AJ9" s="13">
        <f>'C завтраками| Bed and breakfast'!AZ10*0.9</f>
        <v>10260</v>
      </c>
      <c r="AK9" s="13">
        <f>'C завтраками| Bed and breakfast'!BA10*0.9</f>
        <v>11160</v>
      </c>
      <c r="AL9" s="13">
        <f>'C завтраками| Bed and breakfast'!BB10*0.9</f>
        <v>9810</v>
      </c>
      <c r="AM9" s="13">
        <f>'C завтраками| Bed and breakfast'!BC10*0.9</f>
        <v>10710</v>
      </c>
      <c r="AN9" s="13">
        <f>'C завтраками| Bed and breakfast'!BD10*0.9</f>
        <v>9810</v>
      </c>
    </row>
    <row r="10" spans="1:40" s="16" customFormat="1" ht="12" customHeight="1" x14ac:dyDescent="0.2">
      <c r="A10" s="43">
        <v>2</v>
      </c>
      <c r="B10" s="13">
        <f>'C завтраками| Bed and breakfast'!R11*0.9</f>
        <v>8190</v>
      </c>
      <c r="C10" s="13">
        <f>'C завтраками| Bed and breakfast'!S11*0.9</f>
        <v>8730</v>
      </c>
      <c r="D10" s="13">
        <f>'C завтраками| Bed and breakfast'!T11*0.9</f>
        <v>11610</v>
      </c>
      <c r="E10" s="13">
        <f>'C завтраками| Bed and breakfast'!U11*0.9</f>
        <v>10800</v>
      </c>
      <c r="F10" s="13">
        <f>'C завтраками| Bed and breakfast'!V11*0.9</f>
        <v>12420</v>
      </c>
      <c r="G10" s="13">
        <f>'C завтраками| Bed and breakfast'!W11*0.9</f>
        <v>15570</v>
      </c>
      <c r="H10" s="13">
        <f>'C завтраками| Bed and breakfast'!X11*0.9</f>
        <v>24660</v>
      </c>
      <c r="I10" s="13">
        <f>'C завтраками| Bed and breakfast'!Y11*0.9</f>
        <v>26460</v>
      </c>
      <c r="J10" s="13">
        <f>'C завтраками| Bed and breakfast'!Z11*0.9</f>
        <v>35460</v>
      </c>
      <c r="K10" s="13">
        <f>'C завтраками| Bed and breakfast'!AA11*0.9</f>
        <v>35460</v>
      </c>
      <c r="L10" s="13">
        <f>'C завтраками| Bed and breakfast'!AB11*0.9</f>
        <v>31410</v>
      </c>
      <c r="M10" s="13">
        <f>'C завтраками| Bed and breakfast'!AC11*0.9</f>
        <v>24660</v>
      </c>
      <c r="N10" s="13">
        <f>'C завтраками| Bed and breakfast'!AD11*0.9</f>
        <v>21960</v>
      </c>
      <c r="O10" s="13">
        <f>'C завтраками| Bed and breakfast'!AE11*0.9</f>
        <v>16380</v>
      </c>
      <c r="P10" s="13">
        <f>'C завтраками| Bed and breakfast'!AF11*0.9</f>
        <v>17280</v>
      </c>
      <c r="Q10" s="13">
        <f>'C завтраками| Bed and breakfast'!AG11*0.9</f>
        <v>16380</v>
      </c>
      <c r="R10" s="205">
        <f>'C завтраками| Bed and breakfast'!AH11*0.9</f>
        <v>16380</v>
      </c>
      <c r="S10" s="205">
        <f>'C завтраками| Bed and breakfast'!AI11*0.9</f>
        <v>18180</v>
      </c>
      <c r="T10" s="205">
        <f>'C завтраками| Bed and breakfast'!AJ11*0.9</f>
        <v>18180</v>
      </c>
      <c r="U10" s="205">
        <f>'C завтраками| Bed and breakfast'!AK11*0.9</f>
        <v>19980</v>
      </c>
      <c r="V10" s="205">
        <f>'C завтраками| Bed and breakfast'!AL11*0.9</f>
        <v>19980</v>
      </c>
      <c r="W10" s="205">
        <f>'C завтраками| Bed and breakfast'!AM11*0.9</f>
        <v>20880</v>
      </c>
      <c r="X10" s="205">
        <f>'C завтраками| Bed and breakfast'!AN11*0.9</f>
        <v>20880</v>
      </c>
      <c r="Y10" s="205">
        <f>'C завтраками| Bed and breakfast'!AO11*0.9</f>
        <v>20880</v>
      </c>
      <c r="Z10" s="205">
        <f>'C завтраками| Bed and breakfast'!AP11*0.9</f>
        <v>25560</v>
      </c>
      <c r="AA10" s="205">
        <f>'C завтраками| Bed and breakfast'!AQ11*0.9</f>
        <v>25560</v>
      </c>
      <c r="AB10" s="13">
        <f>'C завтраками| Bed and breakfast'!AR11*0.9</f>
        <v>25560</v>
      </c>
      <c r="AC10" s="13">
        <f>'C завтраками| Bed and breakfast'!AS11*0.9</f>
        <v>20880</v>
      </c>
      <c r="AD10" s="13">
        <f>'C завтраками| Bed and breakfast'!AT11*0.9</f>
        <v>19980</v>
      </c>
      <c r="AE10" s="13">
        <f>'C завтраками| Bed and breakfast'!AU11*0.9</f>
        <v>16380</v>
      </c>
      <c r="AF10" s="13">
        <f>'C завтраками| Bed and breakfast'!AV11*0.9</f>
        <v>18180</v>
      </c>
      <c r="AG10" s="13">
        <f>'C завтраками| Bed and breakfast'!AW11*0.9</f>
        <v>17280</v>
      </c>
      <c r="AH10" s="13">
        <f>'C завтраками| Bed and breakfast'!AX11*0.9</f>
        <v>11790</v>
      </c>
      <c r="AI10" s="13">
        <f>'C завтраками| Bed and breakfast'!AY11*0.9</f>
        <v>12690</v>
      </c>
      <c r="AJ10" s="13">
        <f>'C завтраками| Bed and breakfast'!AZ11*0.9</f>
        <v>11790</v>
      </c>
      <c r="AK10" s="13">
        <f>'C завтраками| Bed and breakfast'!BA11*0.9</f>
        <v>12690</v>
      </c>
      <c r="AL10" s="13">
        <f>'C завтраками| Bed and breakfast'!BB11*0.9</f>
        <v>11340</v>
      </c>
      <c r="AM10" s="13">
        <f>'C завтраками| Bed and breakfast'!BC11*0.9</f>
        <v>12240</v>
      </c>
      <c r="AN10" s="13">
        <f>'C завтраками| Bed and breakfast'!BD11*0.9</f>
        <v>11340</v>
      </c>
    </row>
    <row r="11" spans="1:40"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s="16" customFormat="1" ht="12" customHeight="1" x14ac:dyDescent="0.2">
      <c r="A12" s="4">
        <v>1</v>
      </c>
      <c r="B12" s="13">
        <f>'C завтраками| Bed and breakfast'!R13*0.9</f>
        <v>11520</v>
      </c>
      <c r="C12" s="13">
        <f>'C завтраками| Bed and breakfast'!S13*0.9</f>
        <v>12060</v>
      </c>
      <c r="D12" s="13">
        <f>'C завтраками| Bed and breakfast'!T13*0.9</f>
        <v>14940</v>
      </c>
      <c r="E12" s="13">
        <f>'C завтраками| Bed and breakfast'!U13*0.9</f>
        <v>14130</v>
      </c>
      <c r="F12" s="13">
        <f>'C завтраками| Bed and breakfast'!V13*0.9</f>
        <v>15750</v>
      </c>
      <c r="G12" s="13">
        <f>'C завтраками| Bed and breakfast'!W13*0.9</f>
        <v>18900</v>
      </c>
      <c r="H12" s="13">
        <f>'C завтраками| Bed and breakfast'!X13*0.9</f>
        <v>29700</v>
      </c>
      <c r="I12" s="13">
        <f>'C завтраками| Bed and breakfast'!Y13*0.9</f>
        <v>31500</v>
      </c>
      <c r="J12" s="13">
        <f>'C завтраками| Bed and breakfast'!Z13*0.9</f>
        <v>40500</v>
      </c>
      <c r="K12" s="13">
        <f>'C завтраками| Bed and breakfast'!AA13*0.9</f>
        <v>40500</v>
      </c>
      <c r="L12" s="13">
        <f>'C завтраками| Bed and breakfast'!AB13*0.9</f>
        <v>36450</v>
      </c>
      <c r="M12" s="13">
        <f>'C завтраками| Bed and breakfast'!AC13*0.9</f>
        <v>29700</v>
      </c>
      <c r="N12" s="13">
        <f>'C завтраками| Bed and breakfast'!AD13*0.9</f>
        <v>27000</v>
      </c>
      <c r="O12" s="13">
        <f>'C завтраками| Bed and breakfast'!AE13*0.9</f>
        <v>21600</v>
      </c>
      <c r="P12" s="13">
        <f>'C завтраками| Bed and breakfast'!AF13*0.9</f>
        <v>22500</v>
      </c>
      <c r="Q12" s="13">
        <f>'C завтраками| Bed and breakfast'!AG13*0.9</f>
        <v>21600</v>
      </c>
      <c r="R12" s="205">
        <f>'C завтраками| Bed and breakfast'!AH13*0.9</f>
        <v>21600</v>
      </c>
      <c r="S12" s="205">
        <f>'C завтраками| Bed and breakfast'!AI13*0.9</f>
        <v>23400</v>
      </c>
      <c r="T12" s="205">
        <f>'C завтраками| Bed and breakfast'!AJ13*0.9</f>
        <v>23400</v>
      </c>
      <c r="U12" s="205">
        <f>'C завтраками| Bed and breakfast'!AK13*0.9</f>
        <v>25200</v>
      </c>
      <c r="V12" s="205">
        <f>'C завтраками| Bed and breakfast'!AL13*0.9</f>
        <v>25200</v>
      </c>
      <c r="W12" s="205">
        <f>'C завтраками| Bed and breakfast'!AM13*0.9</f>
        <v>26100</v>
      </c>
      <c r="X12" s="205">
        <f>'C завтраками| Bed and breakfast'!AN13*0.9</f>
        <v>26100</v>
      </c>
      <c r="Y12" s="205">
        <f>'C завтраками| Bed and breakfast'!AO13*0.9</f>
        <v>26100</v>
      </c>
      <c r="Z12" s="205">
        <f>'C завтраками| Bed and breakfast'!AP13*0.9</f>
        <v>30780</v>
      </c>
      <c r="AA12" s="205">
        <f>'C завтраками| Bed and breakfast'!AQ13*0.9</f>
        <v>30780</v>
      </c>
      <c r="AB12" s="13">
        <f>'C завтраками| Bed and breakfast'!AR13*0.9</f>
        <v>30780</v>
      </c>
      <c r="AC12" s="13">
        <f>'C завтраками| Bed and breakfast'!AS13*0.9</f>
        <v>26100</v>
      </c>
      <c r="AD12" s="13">
        <f>'C завтраками| Bed and breakfast'!AT13*0.9</f>
        <v>25200</v>
      </c>
      <c r="AE12" s="13">
        <f>'C завтраками| Bed and breakfast'!AU13*0.9</f>
        <v>21600</v>
      </c>
      <c r="AF12" s="13">
        <f>'C завтраками| Bed and breakfast'!AV13*0.9</f>
        <v>23400</v>
      </c>
      <c r="AG12" s="13">
        <f>'C завтраками| Bed and breakfast'!AW13*0.9</f>
        <v>22500</v>
      </c>
      <c r="AH12" s="13">
        <f>'C завтраками| Bed and breakfast'!AX13*0.9</f>
        <v>13680</v>
      </c>
      <c r="AI12" s="13">
        <f>'C завтраками| Bed and breakfast'!AY13*0.9</f>
        <v>14580</v>
      </c>
      <c r="AJ12" s="13">
        <f>'C завтраками| Bed and breakfast'!AZ13*0.9</f>
        <v>13680</v>
      </c>
      <c r="AK12" s="13">
        <f>'C завтраками| Bed and breakfast'!BA13*0.9</f>
        <v>14580</v>
      </c>
      <c r="AL12" s="13">
        <f>'C завтраками| Bed and breakfast'!BB13*0.9</f>
        <v>13230</v>
      </c>
      <c r="AM12" s="13">
        <f>'C завтраками| Bed and breakfast'!BC13*0.9</f>
        <v>14130</v>
      </c>
      <c r="AN12" s="13">
        <f>'C завтраками| Bed and breakfast'!BD13*0.9</f>
        <v>13230</v>
      </c>
    </row>
    <row r="13" spans="1:40" s="16" customFormat="1" ht="12" customHeight="1" x14ac:dyDescent="0.2">
      <c r="A13" s="4">
        <v>2</v>
      </c>
      <c r="B13" s="13">
        <f>'C завтраками| Bed and breakfast'!R14*0.9</f>
        <v>12690</v>
      </c>
      <c r="C13" s="13">
        <f>'C завтраками| Bed and breakfast'!S14*0.9</f>
        <v>13230</v>
      </c>
      <c r="D13" s="13">
        <f>'C завтраками| Bed and breakfast'!T14*0.9</f>
        <v>16110</v>
      </c>
      <c r="E13" s="13">
        <f>'C завтраками| Bed and breakfast'!U14*0.9</f>
        <v>15300</v>
      </c>
      <c r="F13" s="13">
        <f>'C завтраками| Bed and breakfast'!V14*0.9</f>
        <v>16920</v>
      </c>
      <c r="G13" s="13">
        <f>'C завтраками| Bed and breakfast'!W14*0.9</f>
        <v>20070</v>
      </c>
      <c r="H13" s="13">
        <f>'C завтраками| Bed and breakfast'!X14*0.9</f>
        <v>31410</v>
      </c>
      <c r="I13" s="13">
        <f>'C завтраками| Bed and breakfast'!Y14*0.9</f>
        <v>33210</v>
      </c>
      <c r="J13" s="13">
        <f>'C завтраками| Bed and breakfast'!Z14*0.9</f>
        <v>42210</v>
      </c>
      <c r="K13" s="13">
        <f>'C завтраками| Bed and breakfast'!AA14*0.9</f>
        <v>42210</v>
      </c>
      <c r="L13" s="13">
        <f>'C завтраками| Bed and breakfast'!AB14*0.9</f>
        <v>38160</v>
      </c>
      <c r="M13" s="13">
        <f>'C завтраками| Bed and breakfast'!AC14*0.9</f>
        <v>31410</v>
      </c>
      <c r="N13" s="13">
        <f>'C завтраками| Bed and breakfast'!AD14*0.9</f>
        <v>28710</v>
      </c>
      <c r="O13" s="13">
        <f>'C завтраками| Bed and breakfast'!AE14*0.9</f>
        <v>23130</v>
      </c>
      <c r="P13" s="13">
        <f>'C завтраками| Bed and breakfast'!AF14*0.9</f>
        <v>24030</v>
      </c>
      <c r="Q13" s="13">
        <f>'C завтраками| Bed and breakfast'!AG14*0.9</f>
        <v>23130</v>
      </c>
      <c r="R13" s="205">
        <f>'C завтраками| Bed and breakfast'!AH14*0.9</f>
        <v>23130</v>
      </c>
      <c r="S13" s="205">
        <f>'C завтраками| Bed and breakfast'!AI14*0.9</f>
        <v>24930</v>
      </c>
      <c r="T13" s="205">
        <f>'C завтраками| Bed and breakfast'!AJ14*0.9</f>
        <v>24930</v>
      </c>
      <c r="U13" s="205">
        <f>'C завтраками| Bed and breakfast'!AK14*0.9</f>
        <v>26730</v>
      </c>
      <c r="V13" s="205">
        <f>'C завтраками| Bed and breakfast'!AL14*0.9</f>
        <v>26730</v>
      </c>
      <c r="W13" s="205">
        <f>'C завтраками| Bed and breakfast'!AM14*0.9</f>
        <v>27630</v>
      </c>
      <c r="X13" s="205">
        <f>'C завтраками| Bed and breakfast'!AN14*0.9</f>
        <v>27630</v>
      </c>
      <c r="Y13" s="205">
        <f>'C завтраками| Bed and breakfast'!AO14*0.9</f>
        <v>27630</v>
      </c>
      <c r="Z13" s="205">
        <f>'C завтраками| Bed and breakfast'!AP14*0.9</f>
        <v>32310</v>
      </c>
      <c r="AA13" s="205">
        <f>'C завтраками| Bed and breakfast'!AQ14*0.9</f>
        <v>32310</v>
      </c>
      <c r="AB13" s="13">
        <f>'C завтраками| Bed and breakfast'!AR14*0.9</f>
        <v>32310</v>
      </c>
      <c r="AC13" s="13">
        <f>'C завтраками| Bed and breakfast'!AS14*0.9</f>
        <v>27630</v>
      </c>
      <c r="AD13" s="13">
        <f>'C завтраками| Bed and breakfast'!AT14*0.9</f>
        <v>26730</v>
      </c>
      <c r="AE13" s="13">
        <f>'C завтраками| Bed and breakfast'!AU14*0.9</f>
        <v>23130</v>
      </c>
      <c r="AF13" s="13">
        <f>'C завтраками| Bed and breakfast'!AV14*0.9</f>
        <v>24930</v>
      </c>
      <c r="AG13" s="13">
        <f>'C завтраками| Bed and breakfast'!AW14*0.9</f>
        <v>24030</v>
      </c>
      <c r="AH13" s="13">
        <f>'C завтраками| Bed and breakfast'!AX14*0.9</f>
        <v>15210</v>
      </c>
      <c r="AI13" s="13">
        <f>'C завтраками| Bed and breakfast'!AY14*0.9</f>
        <v>16110</v>
      </c>
      <c r="AJ13" s="13">
        <f>'C завтраками| Bed and breakfast'!AZ14*0.9</f>
        <v>15210</v>
      </c>
      <c r="AK13" s="13">
        <f>'C завтраками| Bed and breakfast'!BA14*0.9</f>
        <v>16110</v>
      </c>
      <c r="AL13" s="13">
        <f>'C завтраками| Bed and breakfast'!BB14*0.9</f>
        <v>14760</v>
      </c>
      <c r="AM13" s="13">
        <f>'C завтраками| Bed and breakfast'!BC14*0.9</f>
        <v>15660</v>
      </c>
      <c r="AN13" s="13">
        <f>'C завтраками| Bed and breakfast'!BD14*0.9</f>
        <v>14760</v>
      </c>
    </row>
    <row r="14" spans="1:4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s="16" customFormat="1" ht="12" customHeight="1" x14ac:dyDescent="0.2">
      <c r="A15" s="4">
        <v>1</v>
      </c>
      <c r="B15" s="13">
        <f>'C завтраками| Bed and breakfast'!R16*0.9</f>
        <v>13320</v>
      </c>
      <c r="C15" s="13">
        <f>'C завтраками| Bed and breakfast'!S16*0.9</f>
        <v>13860</v>
      </c>
      <c r="D15" s="13">
        <f>'C завтраками| Bed and breakfast'!T16*0.9</f>
        <v>16740</v>
      </c>
      <c r="E15" s="13">
        <f>'C завтраками| Bed and breakfast'!U16*0.9</f>
        <v>15930</v>
      </c>
      <c r="F15" s="13">
        <f>'C завтраками| Bed and breakfast'!V16*0.9</f>
        <v>17550</v>
      </c>
      <c r="G15" s="13">
        <f>'C завтраками| Bed and breakfast'!W16*0.9</f>
        <v>20700</v>
      </c>
      <c r="H15" s="13">
        <f>'C завтраками| Bed and breakfast'!X16*0.9</f>
        <v>34200</v>
      </c>
      <c r="I15" s="13">
        <f>'C завтраками| Bed and breakfast'!Y16*0.9</f>
        <v>36000</v>
      </c>
      <c r="J15" s="13">
        <f>'C завтраками| Bed and breakfast'!Z16*0.9</f>
        <v>45000</v>
      </c>
      <c r="K15" s="13">
        <f>'C завтраками| Bed and breakfast'!AA16*0.9</f>
        <v>45000</v>
      </c>
      <c r="L15" s="13">
        <f>'C завтраками| Bed and breakfast'!AB16*0.9</f>
        <v>40950</v>
      </c>
      <c r="M15" s="13">
        <f>'C завтраками| Bed and breakfast'!AC16*0.9</f>
        <v>34200</v>
      </c>
      <c r="N15" s="13">
        <f>'C завтраками| Bed and breakfast'!AD16*0.9</f>
        <v>31500</v>
      </c>
      <c r="O15" s="13">
        <f>'C завтраками| Bed and breakfast'!AE16*0.9</f>
        <v>26100</v>
      </c>
      <c r="P15" s="13">
        <f>'C завтраками| Bed and breakfast'!AF16*0.9</f>
        <v>27000</v>
      </c>
      <c r="Q15" s="13">
        <f>'C завтраками| Bed and breakfast'!AG16*0.9</f>
        <v>26100</v>
      </c>
      <c r="R15" s="205">
        <f>'C завтраками| Bed and breakfast'!AH16*0.9</f>
        <v>26100</v>
      </c>
      <c r="S15" s="205">
        <f>'C завтраками| Bed and breakfast'!AI16*0.9</f>
        <v>27900</v>
      </c>
      <c r="T15" s="205">
        <f>'C завтраками| Bed and breakfast'!AJ16*0.9</f>
        <v>27900</v>
      </c>
      <c r="U15" s="205">
        <f>'C завтраками| Bed and breakfast'!AK16*0.9</f>
        <v>29700</v>
      </c>
      <c r="V15" s="205">
        <f>'C завтраками| Bed and breakfast'!AL16*0.9</f>
        <v>29700</v>
      </c>
      <c r="W15" s="205">
        <f>'C завтраками| Bed and breakfast'!AM16*0.9</f>
        <v>30600</v>
      </c>
      <c r="X15" s="205">
        <f>'C завтраками| Bed and breakfast'!AN16*0.9</f>
        <v>30600</v>
      </c>
      <c r="Y15" s="205">
        <f>'C завтраками| Bed and breakfast'!AO16*0.9</f>
        <v>30600</v>
      </c>
      <c r="Z15" s="205">
        <f>'C завтраками| Bed and breakfast'!AP16*0.9</f>
        <v>35280</v>
      </c>
      <c r="AA15" s="205">
        <f>'C завтраками| Bed and breakfast'!AQ16*0.9</f>
        <v>35280</v>
      </c>
      <c r="AB15" s="13">
        <f>'C завтраками| Bed and breakfast'!AR16*0.9</f>
        <v>35280</v>
      </c>
      <c r="AC15" s="13">
        <f>'C завтраками| Bed and breakfast'!AS16*0.9</f>
        <v>30600</v>
      </c>
      <c r="AD15" s="13">
        <f>'C завтраками| Bed and breakfast'!AT16*0.9</f>
        <v>29700</v>
      </c>
      <c r="AE15" s="13">
        <f>'C завтраками| Bed and breakfast'!AU16*0.9</f>
        <v>26100</v>
      </c>
      <c r="AF15" s="13">
        <f>'C завтраками| Bed and breakfast'!AV16*0.9</f>
        <v>27900</v>
      </c>
      <c r="AG15" s="13">
        <f>'C завтраками| Bed and breakfast'!AW16*0.9</f>
        <v>27000</v>
      </c>
      <c r="AH15" s="13">
        <f>'C завтраками| Bed and breakfast'!AX16*0.9</f>
        <v>16380</v>
      </c>
      <c r="AI15" s="13">
        <f>'C завтраками| Bed and breakfast'!AY16*0.9</f>
        <v>17280</v>
      </c>
      <c r="AJ15" s="13">
        <f>'C завтраками| Bed and breakfast'!AZ16*0.9</f>
        <v>16380</v>
      </c>
      <c r="AK15" s="13">
        <f>'C завтраками| Bed and breakfast'!BA16*0.9</f>
        <v>17280</v>
      </c>
      <c r="AL15" s="13">
        <f>'C завтраками| Bed and breakfast'!BB16*0.9</f>
        <v>15930</v>
      </c>
      <c r="AM15" s="13">
        <f>'C завтраками| Bed and breakfast'!BC16*0.9</f>
        <v>16830</v>
      </c>
      <c r="AN15" s="13">
        <f>'C завтраками| Bed and breakfast'!BD16*0.9</f>
        <v>15930</v>
      </c>
    </row>
    <row r="16" spans="1:40" s="16" customFormat="1" ht="12" customHeight="1" x14ac:dyDescent="0.2">
      <c r="A16" s="278">
        <v>2</v>
      </c>
      <c r="B16" s="13">
        <f>'C завтраками| Bed and breakfast'!R17*0.9</f>
        <v>14490</v>
      </c>
      <c r="C16" s="13">
        <f>'C завтраками| Bed and breakfast'!S17*0.9</f>
        <v>15030</v>
      </c>
      <c r="D16" s="13">
        <f>'C завтраками| Bed and breakfast'!T17*0.9</f>
        <v>17910</v>
      </c>
      <c r="E16" s="13">
        <f>'C завтраками| Bed and breakfast'!U17*0.9</f>
        <v>17100</v>
      </c>
      <c r="F16" s="13">
        <f>'C завтраками| Bed and breakfast'!V17*0.9</f>
        <v>18720</v>
      </c>
      <c r="G16" s="13">
        <f>'C завтраками| Bed and breakfast'!W17*0.9</f>
        <v>21870</v>
      </c>
      <c r="H16" s="13">
        <f>'C завтраками| Bed and breakfast'!X17*0.9</f>
        <v>35910</v>
      </c>
      <c r="I16" s="13">
        <f>'C завтраками| Bed and breakfast'!Y17*0.9</f>
        <v>37710</v>
      </c>
      <c r="J16" s="13">
        <f>'C завтраками| Bed and breakfast'!Z17*0.9</f>
        <v>46710</v>
      </c>
      <c r="K16" s="13">
        <f>'C завтраками| Bed and breakfast'!AA17*0.9</f>
        <v>46710</v>
      </c>
      <c r="L16" s="13">
        <f>'C завтраками| Bed and breakfast'!AB17*0.9</f>
        <v>42660</v>
      </c>
      <c r="M16" s="13">
        <f>'C завтраками| Bed and breakfast'!AC17*0.9</f>
        <v>35910</v>
      </c>
      <c r="N16" s="13">
        <f>'C завтраками| Bed and breakfast'!AD17*0.9</f>
        <v>33210</v>
      </c>
      <c r="O16" s="13">
        <f>'C завтраками| Bed and breakfast'!AE17*0.9</f>
        <v>27630</v>
      </c>
      <c r="P16" s="13">
        <f>'C завтраками| Bed and breakfast'!AF17*0.9</f>
        <v>28530</v>
      </c>
      <c r="Q16" s="13">
        <f>'C завтраками| Bed and breakfast'!AG17*0.9</f>
        <v>27630</v>
      </c>
      <c r="R16" s="205">
        <f>'C завтраками| Bed and breakfast'!AH17*0.9</f>
        <v>27630</v>
      </c>
      <c r="S16" s="205">
        <f>'C завтраками| Bed and breakfast'!AI17*0.9</f>
        <v>29430</v>
      </c>
      <c r="T16" s="205">
        <f>'C завтраками| Bed and breakfast'!AJ17*0.9</f>
        <v>29430</v>
      </c>
      <c r="U16" s="205">
        <f>'C завтраками| Bed and breakfast'!AK17*0.9</f>
        <v>31230</v>
      </c>
      <c r="V16" s="205">
        <f>'C завтраками| Bed and breakfast'!AL17*0.9</f>
        <v>31230</v>
      </c>
      <c r="W16" s="205">
        <f>'C завтраками| Bed and breakfast'!AM17*0.9</f>
        <v>32130</v>
      </c>
      <c r="X16" s="205">
        <f>'C завтраками| Bed and breakfast'!AN17*0.9</f>
        <v>32130</v>
      </c>
      <c r="Y16" s="205">
        <f>'C завтраками| Bed and breakfast'!AO17*0.9</f>
        <v>32130</v>
      </c>
      <c r="Z16" s="205">
        <f>'C завтраками| Bed and breakfast'!AP17*0.9</f>
        <v>36810</v>
      </c>
      <c r="AA16" s="205">
        <f>'C завтраками| Bed and breakfast'!AQ17*0.9</f>
        <v>36810</v>
      </c>
      <c r="AB16" s="13">
        <f>'C завтраками| Bed and breakfast'!AR17*0.9</f>
        <v>36810</v>
      </c>
      <c r="AC16" s="13">
        <f>'C завтраками| Bed and breakfast'!AS17*0.9</f>
        <v>32130</v>
      </c>
      <c r="AD16" s="13">
        <f>'C завтраками| Bed and breakfast'!AT17*0.9</f>
        <v>31230</v>
      </c>
      <c r="AE16" s="13">
        <f>'C завтраками| Bed and breakfast'!AU17*0.9</f>
        <v>27630</v>
      </c>
      <c r="AF16" s="13">
        <f>'C завтраками| Bed and breakfast'!AV17*0.9</f>
        <v>29430</v>
      </c>
      <c r="AG16" s="13">
        <f>'C завтраками| Bed and breakfast'!AW17*0.9</f>
        <v>28530</v>
      </c>
      <c r="AH16" s="13">
        <f>'C завтраками| Bed and breakfast'!AX17*0.9</f>
        <v>17910</v>
      </c>
      <c r="AI16" s="13">
        <f>'C завтраками| Bed and breakfast'!AY17*0.9</f>
        <v>18810</v>
      </c>
      <c r="AJ16" s="13">
        <f>'C завтраками| Bed and breakfast'!AZ17*0.9</f>
        <v>17910</v>
      </c>
      <c r="AK16" s="13">
        <f>'C завтраками| Bed and breakfast'!BA17*0.9</f>
        <v>18810</v>
      </c>
      <c r="AL16" s="13">
        <f>'C завтраками| Bed and breakfast'!BB17*0.9</f>
        <v>17460</v>
      </c>
      <c r="AM16" s="13">
        <f>'C завтраками| Bed and breakfast'!BC17*0.9</f>
        <v>18360</v>
      </c>
      <c r="AN16" s="13">
        <f>'C завтраками| Bed and breakfast'!BD17*0.9</f>
        <v>17460</v>
      </c>
    </row>
    <row r="17" spans="1:40"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0" s="16" customFormat="1" ht="12" customHeight="1" x14ac:dyDescent="0.2">
      <c r="A18" s="4">
        <v>1</v>
      </c>
      <c r="B18" s="13">
        <f>'C завтраками| Bed and breakfast'!R19*0.9</f>
        <v>19170</v>
      </c>
      <c r="C18" s="13">
        <f>'C завтраками| Bed and breakfast'!S19*0.9</f>
        <v>19710</v>
      </c>
      <c r="D18" s="13">
        <f>'C завтраками| Bed and breakfast'!T19*0.9</f>
        <v>22590</v>
      </c>
      <c r="E18" s="13">
        <f>'C завтраками| Bed and breakfast'!U19*0.9</f>
        <v>21780</v>
      </c>
      <c r="F18" s="13">
        <f>'C завтраками| Bed and breakfast'!V19*0.9</f>
        <v>23400</v>
      </c>
      <c r="G18" s="13">
        <f>'C завтраками| Bed and breakfast'!W19*0.9</f>
        <v>26550</v>
      </c>
      <c r="H18" s="13">
        <f>'C завтраками| Bed and breakfast'!X19*0.9</f>
        <v>36900</v>
      </c>
      <c r="I18" s="13">
        <f>'C завтраками| Bed and breakfast'!Y19*0.9</f>
        <v>38700</v>
      </c>
      <c r="J18" s="13">
        <f>'C завтраками| Bed and breakfast'!Z19*0.9</f>
        <v>47700</v>
      </c>
      <c r="K18" s="13">
        <f>'C завтраками| Bed and breakfast'!AA19*0.9</f>
        <v>47700</v>
      </c>
      <c r="L18" s="13">
        <f>'C завтраками| Bed and breakfast'!AB19*0.9</f>
        <v>43650</v>
      </c>
      <c r="M18" s="13">
        <f>'C завтраками| Bed and breakfast'!AC19*0.9</f>
        <v>36900</v>
      </c>
      <c r="N18" s="13">
        <f>'C завтраками| Bed and breakfast'!AD19*0.9</f>
        <v>34200</v>
      </c>
      <c r="O18" s="13">
        <f>'C завтраками| Bed and breakfast'!AE19*0.9</f>
        <v>28800</v>
      </c>
      <c r="P18" s="13">
        <f>'C завтраками| Bed and breakfast'!AF19*0.9</f>
        <v>29700</v>
      </c>
      <c r="Q18" s="13">
        <f>'C завтраками| Bed and breakfast'!AG19*0.9</f>
        <v>28800</v>
      </c>
      <c r="R18" s="205">
        <f>'C завтраками| Bed and breakfast'!AH19*0.9</f>
        <v>28800</v>
      </c>
      <c r="S18" s="205">
        <f>'C завтраками| Bed and breakfast'!AI19*0.9</f>
        <v>30600</v>
      </c>
      <c r="T18" s="205">
        <f>'C завтраками| Bed and breakfast'!AJ19*0.9</f>
        <v>30600</v>
      </c>
      <c r="U18" s="205">
        <f>'C завтраками| Bed and breakfast'!AK19*0.9</f>
        <v>32400</v>
      </c>
      <c r="V18" s="205">
        <f>'C завтраками| Bed and breakfast'!AL19*0.9</f>
        <v>32400</v>
      </c>
      <c r="W18" s="205">
        <f>'C завтраками| Bed and breakfast'!AM19*0.9</f>
        <v>33300</v>
      </c>
      <c r="X18" s="205">
        <f>'C завтраками| Bed and breakfast'!AN19*0.9</f>
        <v>33300</v>
      </c>
      <c r="Y18" s="205">
        <f>'C завтраками| Bed and breakfast'!AO19*0.9</f>
        <v>33300</v>
      </c>
      <c r="Z18" s="205">
        <f>'C завтраками| Bed and breakfast'!AP19*0.9</f>
        <v>37980</v>
      </c>
      <c r="AA18" s="205">
        <f>'C завтраками| Bed and breakfast'!AQ19*0.9</f>
        <v>37980</v>
      </c>
      <c r="AB18" s="13">
        <f>'C завтраками| Bed and breakfast'!AR19*0.9</f>
        <v>37980</v>
      </c>
      <c r="AC18" s="13">
        <f>'C завтраками| Bed and breakfast'!AS19*0.9</f>
        <v>33300</v>
      </c>
      <c r="AD18" s="13">
        <f>'C завтраками| Bed and breakfast'!AT19*0.9</f>
        <v>32400</v>
      </c>
      <c r="AE18" s="13">
        <f>'C завтраками| Bed and breakfast'!AU19*0.9</f>
        <v>28800</v>
      </c>
      <c r="AF18" s="13">
        <f>'C завтраками| Bed and breakfast'!AV19*0.9</f>
        <v>30600</v>
      </c>
      <c r="AG18" s="13">
        <f>'C завтраками| Bed and breakfast'!AW19*0.9</f>
        <v>29700</v>
      </c>
      <c r="AH18" s="13">
        <f>'C завтраками| Bed and breakfast'!AX19*0.9</f>
        <v>22230</v>
      </c>
      <c r="AI18" s="13">
        <f>'C завтраками| Bed and breakfast'!AY19*0.9</f>
        <v>23130</v>
      </c>
      <c r="AJ18" s="13">
        <f>'C завтраками| Bed and breakfast'!AZ19*0.9</f>
        <v>22230</v>
      </c>
      <c r="AK18" s="13">
        <f>'C завтраками| Bed and breakfast'!BA19*0.9</f>
        <v>23130</v>
      </c>
      <c r="AL18" s="13">
        <f>'C завтраками| Bed and breakfast'!BB19*0.9</f>
        <v>21780</v>
      </c>
      <c r="AM18" s="13">
        <f>'C завтраками| Bed and breakfast'!BC19*0.9</f>
        <v>22680</v>
      </c>
      <c r="AN18" s="13">
        <f>'C завтраками| Bed and breakfast'!BD19*0.9</f>
        <v>21780</v>
      </c>
    </row>
    <row r="19" spans="1:40" s="16" customFormat="1" ht="12" customHeight="1" x14ac:dyDescent="0.2">
      <c r="A19" s="278">
        <v>2</v>
      </c>
      <c r="B19" s="13">
        <f>'C завтраками| Bed and breakfast'!R20*0.9</f>
        <v>20340</v>
      </c>
      <c r="C19" s="13">
        <f>'C завтраками| Bed and breakfast'!S20*0.9</f>
        <v>20880</v>
      </c>
      <c r="D19" s="13">
        <f>'C завтраками| Bed and breakfast'!T20*0.9</f>
        <v>23760</v>
      </c>
      <c r="E19" s="13">
        <f>'C завтраками| Bed and breakfast'!U20*0.9</f>
        <v>22950</v>
      </c>
      <c r="F19" s="13">
        <f>'C завтраками| Bed and breakfast'!V20*0.9</f>
        <v>24570</v>
      </c>
      <c r="G19" s="13">
        <f>'C завтраками| Bed and breakfast'!W20*0.9</f>
        <v>27720</v>
      </c>
      <c r="H19" s="13">
        <f>'C завтраками| Bed and breakfast'!X20*0.9</f>
        <v>38610</v>
      </c>
      <c r="I19" s="13">
        <f>'C завтраками| Bed and breakfast'!Y20*0.9</f>
        <v>40410</v>
      </c>
      <c r="J19" s="13">
        <f>'C завтраками| Bed and breakfast'!Z20*0.9</f>
        <v>49410</v>
      </c>
      <c r="K19" s="13">
        <f>'C завтраками| Bed and breakfast'!AA20*0.9</f>
        <v>49410</v>
      </c>
      <c r="L19" s="13">
        <f>'C завтраками| Bed and breakfast'!AB20*0.9</f>
        <v>45360</v>
      </c>
      <c r="M19" s="13">
        <f>'C завтраками| Bed and breakfast'!AC20*0.9</f>
        <v>38610</v>
      </c>
      <c r="N19" s="13">
        <f>'C завтраками| Bed and breakfast'!AD20*0.9</f>
        <v>35910</v>
      </c>
      <c r="O19" s="13">
        <f>'C завтраками| Bed and breakfast'!AE20*0.9</f>
        <v>30330</v>
      </c>
      <c r="P19" s="13">
        <f>'C завтраками| Bed and breakfast'!AF20*0.9</f>
        <v>31230</v>
      </c>
      <c r="Q19" s="13">
        <f>'C завтраками| Bed and breakfast'!AG20*0.9</f>
        <v>30330</v>
      </c>
      <c r="R19" s="205">
        <f>'C завтраками| Bed and breakfast'!AH20*0.9</f>
        <v>30330</v>
      </c>
      <c r="S19" s="205">
        <f>'C завтраками| Bed and breakfast'!AI20*0.9</f>
        <v>32130</v>
      </c>
      <c r="T19" s="205">
        <f>'C завтраками| Bed and breakfast'!AJ20*0.9</f>
        <v>32130</v>
      </c>
      <c r="U19" s="205">
        <f>'C завтраками| Bed and breakfast'!AK20*0.9</f>
        <v>33930</v>
      </c>
      <c r="V19" s="205">
        <f>'C завтраками| Bed and breakfast'!AL20*0.9</f>
        <v>33930</v>
      </c>
      <c r="W19" s="205">
        <f>'C завтраками| Bed and breakfast'!AM20*0.9</f>
        <v>34830</v>
      </c>
      <c r="X19" s="205">
        <f>'C завтраками| Bed and breakfast'!AN20*0.9</f>
        <v>34830</v>
      </c>
      <c r="Y19" s="205">
        <f>'C завтраками| Bed and breakfast'!AO20*0.9</f>
        <v>34830</v>
      </c>
      <c r="Z19" s="205">
        <f>'C завтраками| Bed and breakfast'!AP20*0.9</f>
        <v>39510</v>
      </c>
      <c r="AA19" s="205">
        <f>'C завтраками| Bed and breakfast'!AQ20*0.9</f>
        <v>39510</v>
      </c>
      <c r="AB19" s="13">
        <f>'C завтраками| Bed and breakfast'!AR20*0.9</f>
        <v>39510</v>
      </c>
      <c r="AC19" s="13">
        <f>'C завтраками| Bed and breakfast'!AS20*0.9</f>
        <v>34830</v>
      </c>
      <c r="AD19" s="13">
        <f>'C завтраками| Bed and breakfast'!AT20*0.9</f>
        <v>33930</v>
      </c>
      <c r="AE19" s="13">
        <f>'C завтраками| Bed and breakfast'!AU20*0.9</f>
        <v>30330</v>
      </c>
      <c r="AF19" s="13">
        <f>'C завтраками| Bed and breakfast'!AV20*0.9</f>
        <v>32130</v>
      </c>
      <c r="AG19" s="13">
        <f>'C завтраками| Bed and breakfast'!AW20*0.9</f>
        <v>31230</v>
      </c>
      <c r="AH19" s="13">
        <f>'C завтраками| Bed and breakfast'!AX20*0.9</f>
        <v>23760</v>
      </c>
      <c r="AI19" s="13">
        <f>'C завтраками| Bed and breakfast'!AY20*0.9</f>
        <v>24660</v>
      </c>
      <c r="AJ19" s="13">
        <f>'C завтраками| Bed and breakfast'!AZ20*0.9</f>
        <v>23760</v>
      </c>
      <c r="AK19" s="13">
        <f>'C завтраками| Bed and breakfast'!BA20*0.9</f>
        <v>24660</v>
      </c>
      <c r="AL19" s="13">
        <f>'C завтраками| Bed and breakfast'!BB20*0.9</f>
        <v>23310</v>
      </c>
      <c r="AM19" s="13">
        <f>'C завтраками| Bed and breakfast'!BC20*0.9</f>
        <v>24210</v>
      </c>
      <c r="AN19" s="13">
        <f>'C завтраками| Bed and breakfast'!BD20*0.9</f>
        <v>23310</v>
      </c>
    </row>
    <row r="20" spans="1:40" s="16" customFormat="1" ht="12" customHeight="1" x14ac:dyDescent="0.2">
      <c r="A20" s="278">
        <v>3</v>
      </c>
      <c r="B20" s="13">
        <f>'C завтраками| Bed and breakfast'!R21*0.9</f>
        <v>21510</v>
      </c>
      <c r="C20" s="13">
        <f>'C завтраками| Bed and breakfast'!S21*0.9</f>
        <v>22050</v>
      </c>
      <c r="D20" s="13">
        <f>'C завтраками| Bed and breakfast'!T21*0.9</f>
        <v>24930</v>
      </c>
      <c r="E20" s="13">
        <f>'C завтраками| Bed and breakfast'!U21*0.9</f>
        <v>24120</v>
      </c>
      <c r="F20" s="13">
        <f>'C завтраками| Bed and breakfast'!V21*0.9</f>
        <v>25740</v>
      </c>
      <c r="G20" s="13">
        <f>'C завтраками| Bed and breakfast'!W21*0.9</f>
        <v>28890</v>
      </c>
      <c r="H20" s="13">
        <f>'C завтраками| Bed and breakfast'!X21*0.9</f>
        <v>40320</v>
      </c>
      <c r="I20" s="13">
        <f>'C завтраками| Bed and breakfast'!Y21*0.9</f>
        <v>42120</v>
      </c>
      <c r="J20" s="13">
        <f>'C завтраками| Bed and breakfast'!Z21*0.9</f>
        <v>51120</v>
      </c>
      <c r="K20" s="13">
        <f>'C завтраками| Bed and breakfast'!AA21*0.9</f>
        <v>51120</v>
      </c>
      <c r="L20" s="13">
        <f>'C завтраками| Bed and breakfast'!AB21*0.9</f>
        <v>47070</v>
      </c>
      <c r="M20" s="13">
        <f>'C завтраками| Bed and breakfast'!AC21*0.9</f>
        <v>40320</v>
      </c>
      <c r="N20" s="13">
        <f>'C завтраками| Bed and breakfast'!AD21*0.9</f>
        <v>37620</v>
      </c>
      <c r="O20" s="13">
        <f>'C завтраками| Bed and breakfast'!AE21*0.9</f>
        <v>31860</v>
      </c>
      <c r="P20" s="13">
        <f>'C завтраками| Bed and breakfast'!AF21*0.9</f>
        <v>32760</v>
      </c>
      <c r="Q20" s="13">
        <f>'C завтраками| Bed and breakfast'!AG21*0.9</f>
        <v>31860</v>
      </c>
      <c r="R20" s="205">
        <f>'C завтраками| Bed and breakfast'!AH21*0.9</f>
        <v>31860</v>
      </c>
      <c r="S20" s="205">
        <f>'C завтраками| Bed and breakfast'!AI21*0.9</f>
        <v>33660</v>
      </c>
      <c r="T20" s="205">
        <f>'C завтраками| Bed and breakfast'!AJ21*0.9</f>
        <v>33660</v>
      </c>
      <c r="U20" s="205">
        <f>'C завтраками| Bed and breakfast'!AK21*0.9</f>
        <v>35460</v>
      </c>
      <c r="V20" s="205">
        <f>'C завтраками| Bed and breakfast'!AL21*0.9</f>
        <v>35460</v>
      </c>
      <c r="W20" s="205">
        <f>'C завтраками| Bed and breakfast'!AM21*0.9</f>
        <v>36360</v>
      </c>
      <c r="X20" s="205">
        <f>'C завтраками| Bed and breakfast'!AN21*0.9</f>
        <v>36360</v>
      </c>
      <c r="Y20" s="205">
        <f>'C завтраками| Bed and breakfast'!AO21*0.9</f>
        <v>36360</v>
      </c>
      <c r="Z20" s="205">
        <f>'C завтраками| Bed and breakfast'!AP21*0.9</f>
        <v>41040</v>
      </c>
      <c r="AA20" s="205">
        <f>'C завтраками| Bed and breakfast'!AQ21*0.9</f>
        <v>41040</v>
      </c>
      <c r="AB20" s="13">
        <f>'C завтраками| Bed and breakfast'!AR21*0.9</f>
        <v>41040</v>
      </c>
      <c r="AC20" s="13">
        <f>'C завтраками| Bed and breakfast'!AS21*0.9</f>
        <v>36360</v>
      </c>
      <c r="AD20" s="13">
        <f>'C завтраками| Bed and breakfast'!AT21*0.9</f>
        <v>35460</v>
      </c>
      <c r="AE20" s="13">
        <f>'C завтраками| Bed and breakfast'!AU21*0.9</f>
        <v>31860</v>
      </c>
      <c r="AF20" s="13">
        <f>'C завтраками| Bed and breakfast'!AV21*0.9</f>
        <v>33660</v>
      </c>
      <c r="AG20" s="13">
        <f>'C завтраками| Bed and breakfast'!AW21*0.9</f>
        <v>32760</v>
      </c>
      <c r="AH20" s="13">
        <f>'C завтраками| Bed and breakfast'!AX21*0.9</f>
        <v>25290</v>
      </c>
      <c r="AI20" s="13">
        <f>'C завтраками| Bed and breakfast'!AY21*0.9</f>
        <v>26190</v>
      </c>
      <c r="AJ20" s="13">
        <f>'C завтраками| Bed and breakfast'!AZ21*0.9</f>
        <v>25290</v>
      </c>
      <c r="AK20" s="13">
        <f>'C завтраками| Bed and breakfast'!BA21*0.9</f>
        <v>26190</v>
      </c>
      <c r="AL20" s="13">
        <f>'C завтраками| Bed and breakfast'!BB21*0.9</f>
        <v>24840</v>
      </c>
      <c r="AM20" s="13">
        <f>'C завтраками| Bed and breakfast'!BC21*0.9</f>
        <v>25740</v>
      </c>
      <c r="AN20" s="13">
        <f>'C завтраками| Bed and breakfast'!BD21*0.9</f>
        <v>24840</v>
      </c>
    </row>
    <row r="21" spans="1:40" s="16" customFormat="1" ht="12" customHeight="1" x14ac:dyDescent="0.2">
      <c r="A21" s="278">
        <v>4</v>
      </c>
      <c r="B21" s="13">
        <f>'C завтраками| Bed and breakfast'!R22*0.9</f>
        <v>22680</v>
      </c>
      <c r="C21" s="13">
        <f>'C завтраками| Bed and breakfast'!S22*0.9</f>
        <v>23220</v>
      </c>
      <c r="D21" s="13">
        <f>'C завтраками| Bed and breakfast'!T22*0.9</f>
        <v>26100</v>
      </c>
      <c r="E21" s="13">
        <f>'C завтраками| Bed and breakfast'!U22*0.9</f>
        <v>25290</v>
      </c>
      <c r="F21" s="13">
        <f>'C завтраками| Bed and breakfast'!V22*0.9</f>
        <v>26910</v>
      </c>
      <c r="G21" s="13">
        <f>'C завтраками| Bed and breakfast'!W22*0.9</f>
        <v>30060</v>
      </c>
      <c r="H21" s="13">
        <f>'C завтраками| Bed and breakfast'!X22*0.9</f>
        <v>42030</v>
      </c>
      <c r="I21" s="13">
        <f>'C завтраками| Bed and breakfast'!Y22*0.9</f>
        <v>43830</v>
      </c>
      <c r="J21" s="13">
        <f>'C завтраками| Bed and breakfast'!Z22*0.9</f>
        <v>52830</v>
      </c>
      <c r="K21" s="13">
        <f>'C завтраками| Bed and breakfast'!AA22*0.9</f>
        <v>52830</v>
      </c>
      <c r="L21" s="13">
        <f>'C завтраками| Bed and breakfast'!AB22*0.9</f>
        <v>48780</v>
      </c>
      <c r="M21" s="13">
        <f>'C завтраками| Bed and breakfast'!AC22*0.9</f>
        <v>42030</v>
      </c>
      <c r="N21" s="13">
        <f>'C завтраками| Bed and breakfast'!AD22*0.9</f>
        <v>39330</v>
      </c>
      <c r="O21" s="13">
        <f>'C завтраками| Bed and breakfast'!AE22*0.9</f>
        <v>33390</v>
      </c>
      <c r="P21" s="13">
        <f>'C завтраками| Bed and breakfast'!AF22*0.9</f>
        <v>34290</v>
      </c>
      <c r="Q21" s="13">
        <f>'C завтраками| Bed and breakfast'!AG22*0.9</f>
        <v>33390</v>
      </c>
      <c r="R21" s="205">
        <f>'C завтраками| Bed and breakfast'!AH22*0.9</f>
        <v>33390</v>
      </c>
      <c r="S21" s="205">
        <f>'C завтраками| Bed and breakfast'!AI22*0.9</f>
        <v>35190</v>
      </c>
      <c r="T21" s="205">
        <f>'C завтраками| Bed and breakfast'!AJ22*0.9</f>
        <v>35190</v>
      </c>
      <c r="U21" s="205">
        <f>'C завтраками| Bed and breakfast'!AK22*0.9</f>
        <v>36990</v>
      </c>
      <c r="V21" s="205">
        <f>'C завтраками| Bed and breakfast'!AL22*0.9</f>
        <v>36990</v>
      </c>
      <c r="W21" s="205">
        <f>'C завтраками| Bed and breakfast'!AM22*0.9</f>
        <v>37890</v>
      </c>
      <c r="X21" s="205">
        <f>'C завтраками| Bed and breakfast'!AN22*0.9</f>
        <v>37890</v>
      </c>
      <c r="Y21" s="205">
        <f>'C завтраками| Bed and breakfast'!AO22*0.9</f>
        <v>37890</v>
      </c>
      <c r="Z21" s="205">
        <f>'C завтраками| Bed and breakfast'!AP22*0.9</f>
        <v>42570</v>
      </c>
      <c r="AA21" s="205">
        <f>'C завтраками| Bed and breakfast'!AQ22*0.9</f>
        <v>42570</v>
      </c>
      <c r="AB21" s="13">
        <f>'C завтраками| Bed and breakfast'!AR22*0.9</f>
        <v>42570</v>
      </c>
      <c r="AC21" s="13">
        <f>'C завтраками| Bed and breakfast'!AS22*0.9</f>
        <v>37890</v>
      </c>
      <c r="AD21" s="13">
        <f>'C завтраками| Bed and breakfast'!AT22*0.9</f>
        <v>36990</v>
      </c>
      <c r="AE21" s="13">
        <f>'C завтраками| Bed and breakfast'!AU22*0.9</f>
        <v>33390</v>
      </c>
      <c r="AF21" s="13">
        <f>'C завтраками| Bed and breakfast'!AV22*0.9</f>
        <v>35190</v>
      </c>
      <c r="AG21" s="13">
        <f>'C завтраками| Bed and breakfast'!AW22*0.9</f>
        <v>34290</v>
      </c>
      <c r="AH21" s="13">
        <f>'C завтраками| Bed and breakfast'!AX22*0.9</f>
        <v>26820</v>
      </c>
      <c r="AI21" s="13">
        <f>'C завтраками| Bed and breakfast'!AY22*0.9</f>
        <v>27720</v>
      </c>
      <c r="AJ21" s="13">
        <f>'C завтраками| Bed and breakfast'!AZ22*0.9</f>
        <v>26820</v>
      </c>
      <c r="AK21" s="13">
        <f>'C завтраками| Bed and breakfast'!BA22*0.9</f>
        <v>27720</v>
      </c>
      <c r="AL21" s="13">
        <f>'C завтраками| Bed and breakfast'!BB22*0.9</f>
        <v>26370</v>
      </c>
      <c r="AM21" s="13">
        <f>'C завтраками| Bed and breakfast'!BC22*0.9</f>
        <v>27270</v>
      </c>
      <c r="AN21" s="13">
        <f>'C завтраками| Bed and breakfast'!BD22*0.9</f>
        <v>26370</v>
      </c>
    </row>
    <row r="22" spans="1:40"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row>
    <row r="23" spans="1:40"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row>
    <row r="24" spans="1:40" s="16" customFormat="1" ht="12" customHeight="1" x14ac:dyDescent="0.2">
      <c r="A24" s="153" t="s">
        <v>169</v>
      </c>
      <c r="B24" s="113">
        <f t="shared" ref="B24" si="0">B3</f>
        <v>45639</v>
      </c>
      <c r="C24" s="113">
        <f t="shared" ref="C24:AN24" si="1">C3</f>
        <v>45641</v>
      </c>
      <c r="D24" s="113">
        <f t="shared" si="1"/>
        <v>45646</v>
      </c>
      <c r="E24" s="113">
        <f t="shared" si="1"/>
        <v>45648</v>
      </c>
      <c r="F24" s="113">
        <f t="shared" si="1"/>
        <v>45652</v>
      </c>
      <c r="G24" s="113">
        <f t="shared" si="1"/>
        <v>45653</v>
      </c>
      <c r="H24" s="113">
        <f t="shared" si="1"/>
        <v>45655</v>
      </c>
      <c r="I24" s="113">
        <f t="shared" si="1"/>
        <v>45656</v>
      </c>
      <c r="J24" s="113">
        <f t="shared" si="1"/>
        <v>45657</v>
      </c>
      <c r="K24" s="113">
        <f t="shared" si="1"/>
        <v>45658</v>
      </c>
      <c r="L24" s="113">
        <f t="shared" si="1"/>
        <v>45662</v>
      </c>
      <c r="M24" s="113">
        <f t="shared" si="1"/>
        <v>45664</v>
      </c>
      <c r="N24" s="113">
        <f t="shared" si="1"/>
        <v>45665</v>
      </c>
      <c r="O24" s="113">
        <f t="shared" si="1"/>
        <v>45666</v>
      </c>
      <c r="P24" s="113">
        <f t="shared" si="1"/>
        <v>45667</v>
      </c>
      <c r="Q24" s="113">
        <f t="shared" si="1"/>
        <v>45669</v>
      </c>
      <c r="R24" s="195">
        <f t="shared" si="1"/>
        <v>45670</v>
      </c>
      <c r="S24" s="195">
        <f t="shared" si="1"/>
        <v>45674</v>
      </c>
      <c r="T24" s="195">
        <f t="shared" si="1"/>
        <v>45676</v>
      </c>
      <c r="U24" s="195">
        <f t="shared" si="1"/>
        <v>45681</v>
      </c>
      <c r="V24" s="195">
        <f t="shared" si="1"/>
        <v>45683</v>
      </c>
      <c r="W24" s="195">
        <f t="shared" si="1"/>
        <v>45688</v>
      </c>
      <c r="X24" s="195">
        <f t="shared" si="1"/>
        <v>45695</v>
      </c>
      <c r="Y24" s="195">
        <f t="shared" si="1"/>
        <v>45697</v>
      </c>
      <c r="Z24" s="195">
        <f t="shared" si="1"/>
        <v>45702</v>
      </c>
      <c r="AA24" s="195">
        <f t="shared" si="1"/>
        <v>45704</v>
      </c>
      <c r="AB24" s="113">
        <f t="shared" si="1"/>
        <v>45709</v>
      </c>
      <c r="AC24" s="113">
        <f t="shared" si="1"/>
        <v>45712</v>
      </c>
      <c r="AD24" s="113">
        <f t="shared" si="1"/>
        <v>45717</v>
      </c>
      <c r="AE24" s="113">
        <f t="shared" si="1"/>
        <v>45718</v>
      </c>
      <c r="AF24" s="113">
        <f t="shared" si="1"/>
        <v>45723</v>
      </c>
      <c r="AG24" s="113">
        <f t="shared" si="1"/>
        <v>45726</v>
      </c>
      <c r="AH24" s="113">
        <f t="shared" si="1"/>
        <v>45727</v>
      </c>
      <c r="AI24" s="113">
        <f t="shared" si="1"/>
        <v>45730</v>
      </c>
      <c r="AJ24" s="113">
        <f t="shared" si="1"/>
        <v>45732</v>
      </c>
      <c r="AK24" s="113">
        <f t="shared" si="1"/>
        <v>45737</v>
      </c>
      <c r="AL24" s="113">
        <f t="shared" si="1"/>
        <v>45739</v>
      </c>
      <c r="AM24" s="113">
        <f t="shared" si="1"/>
        <v>45744</v>
      </c>
      <c r="AN24" s="113">
        <f t="shared" si="1"/>
        <v>45746</v>
      </c>
    </row>
    <row r="25" spans="1:40" s="16" customFormat="1" ht="12" customHeight="1" x14ac:dyDescent="0.2">
      <c r="A25" s="178" t="s">
        <v>200</v>
      </c>
      <c r="B25" s="113">
        <f t="shared" ref="B25" si="2">B4</f>
        <v>45640</v>
      </c>
      <c r="C25" s="113">
        <f t="shared" ref="C25:AN25" si="3">C4</f>
        <v>45645</v>
      </c>
      <c r="D25" s="113">
        <f t="shared" si="3"/>
        <v>45647</v>
      </c>
      <c r="E25" s="113">
        <f t="shared" si="3"/>
        <v>45651</v>
      </c>
      <c r="F25" s="113">
        <f t="shared" si="3"/>
        <v>45652</v>
      </c>
      <c r="G25" s="113">
        <f t="shared" si="3"/>
        <v>45654</v>
      </c>
      <c r="H25" s="113">
        <f t="shared" si="3"/>
        <v>45655</v>
      </c>
      <c r="I25" s="113">
        <f t="shared" si="3"/>
        <v>45656</v>
      </c>
      <c r="J25" s="113">
        <f t="shared" si="3"/>
        <v>45657</v>
      </c>
      <c r="K25" s="113">
        <f t="shared" si="3"/>
        <v>45661</v>
      </c>
      <c r="L25" s="113">
        <f t="shared" si="3"/>
        <v>45663</v>
      </c>
      <c r="M25" s="113">
        <f t="shared" si="3"/>
        <v>45664</v>
      </c>
      <c r="N25" s="113">
        <f t="shared" si="3"/>
        <v>45665</v>
      </c>
      <c r="O25" s="113">
        <f t="shared" si="3"/>
        <v>45666</v>
      </c>
      <c r="P25" s="113">
        <f t="shared" si="3"/>
        <v>45668</v>
      </c>
      <c r="Q25" s="113">
        <f t="shared" si="3"/>
        <v>45669</v>
      </c>
      <c r="R25" s="195">
        <f t="shared" si="3"/>
        <v>45673</v>
      </c>
      <c r="S25" s="195">
        <f t="shared" si="3"/>
        <v>45675</v>
      </c>
      <c r="T25" s="195">
        <f t="shared" si="3"/>
        <v>45680</v>
      </c>
      <c r="U25" s="195">
        <f t="shared" si="3"/>
        <v>45682</v>
      </c>
      <c r="V25" s="195">
        <f t="shared" si="3"/>
        <v>45687</v>
      </c>
      <c r="W25" s="195">
        <f t="shared" si="3"/>
        <v>45694</v>
      </c>
      <c r="X25" s="195">
        <f t="shared" si="3"/>
        <v>45696</v>
      </c>
      <c r="Y25" s="195">
        <f t="shared" si="3"/>
        <v>45701</v>
      </c>
      <c r="Z25" s="195">
        <f t="shared" si="3"/>
        <v>45703</v>
      </c>
      <c r="AA25" s="195">
        <f t="shared" si="3"/>
        <v>45708</v>
      </c>
      <c r="AB25" s="113">
        <f t="shared" si="3"/>
        <v>45711</v>
      </c>
      <c r="AC25" s="113">
        <f t="shared" si="3"/>
        <v>45716</v>
      </c>
      <c r="AD25" s="113">
        <f t="shared" si="3"/>
        <v>45717</v>
      </c>
      <c r="AE25" s="113">
        <f t="shared" si="3"/>
        <v>45722</v>
      </c>
      <c r="AF25" s="113">
        <f t="shared" si="3"/>
        <v>45725</v>
      </c>
      <c r="AG25" s="113">
        <f t="shared" si="3"/>
        <v>45726</v>
      </c>
      <c r="AH25" s="113">
        <f t="shared" si="3"/>
        <v>45729</v>
      </c>
      <c r="AI25" s="113">
        <f t="shared" si="3"/>
        <v>45731</v>
      </c>
      <c r="AJ25" s="113">
        <f t="shared" si="3"/>
        <v>45736</v>
      </c>
      <c r="AK25" s="113">
        <f t="shared" si="3"/>
        <v>45738</v>
      </c>
      <c r="AL25" s="113">
        <f t="shared" si="3"/>
        <v>45743</v>
      </c>
      <c r="AM25" s="113">
        <f t="shared" si="3"/>
        <v>45745</v>
      </c>
      <c r="AN25" s="113">
        <f t="shared" si="3"/>
        <v>45747</v>
      </c>
    </row>
    <row r="26" spans="1:40"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row>
    <row r="27" spans="1:40" s="16" customFormat="1" ht="12" customHeight="1" x14ac:dyDescent="0.2">
      <c r="A27" s="4">
        <v>1</v>
      </c>
      <c r="B27" s="13">
        <f t="shared" ref="B27" si="4">ROUNDUP(B6*0.87,)+25</f>
        <v>4958</v>
      </c>
      <c r="C27" s="13">
        <f t="shared" ref="C27:AN27" si="5">ROUNDUP(C6*0.87,)+25</f>
        <v>5428</v>
      </c>
      <c r="D27" s="13">
        <f t="shared" si="5"/>
        <v>7934</v>
      </c>
      <c r="E27" s="13">
        <f t="shared" si="5"/>
        <v>7229</v>
      </c>
      <c r="F27" s="13">
        <f t="shared" si="5"/>
        <v>8638</v>
      </c>
      <c r="G27" s="13">
        <f t="shared" si="5"/>
        <v>11379</v>
      </c>
      <c r="H27" s="13">
        <f t="shared" si="5"/>
        <v>18034</v>
      </c>
      <c r="I27" s="13">
        <f t="shared" si="5"/>
        <v>19600</v>
      </c>
      <c r="J27" s="13">
        <f t="shared" si="5"/>
        <v>27430</v>
      </c>
      <c r="K27" s="13">
        <f t="shared" si="5"/>
        <v>27430</v>
      </c>
      <c r="L27" s="13">
        <f t="shared" si="5"/>
        <v>23907</v>
      </c>
      <c r="M27" s="13">
        <f t="shared" si="5"/>
        <v>18034</v>
      </c>
      <c r="N27" s="13">
        <f t="shared" si="5"/>
        <v>15685</v>
      </c>
      <c r="O27" s="13">
        <f t="shared" si="5"/>
        <v>10987</v>
      </c>
      <c r="P27" s="13">
        <f t="shared" si="5"/>
        <v>11770</v>
      </c>
      <c r="Q27" s="13">
        <f t="shared" si="5"/>
        <v>10987</v>
      </c>
      <c r="R27" s="13">
        <f t="shared" si="5"/>
        <v>10987</v>
      </c>
      <c r="S27" s="13">
        <f t="shared" si="5"/>
        <v>12553</v>
      </c>
      <c r="T27" s="205">
        <f t="shared" si="5"/>
        <v>12553</v>
      </c>
      <c r="U27" s="13">
        <f t="shared" si="5"/>
        <v>14119</v>
      </c>
      <c r="V27" s="13">
        <f t="shared" si="5"/>
        <v>14119</v>
      </c>
      <c r="W27" s="205">
        <f t="shared" si="5"/>
        <v>14902</v>
      </c>
      <c r="X27" s="13">
        <f t="shared" si="5"/>
        <v>14902</v>
      </c>
      <c r="Y27" s="205">
        <f t="shared" si="5"/>
        <v>14902</v>
      </c>
      <c r="Z27" s="205">
        <f t="shared" si="5"/>
        <v>18974</v>
      </c>
      <c r="AA27" s="205">
        <f t="shared" si="5"/>
        <v>18974</v>
      </c>
      <c r="AB27" s="13">
        <f t="shared" si="5"/>
        <v>18974</v>
      </c>
      <c r="AC27" s="13">
        <f t="shared" si="5"/>
        <v>14902</v>
      </c>
      <c r="AD27" s="13">
        <f t="shared" si="5"/>
        <v>14119</v>
      </c>
      <c r="AE27" s="13">
        <f t="shared" si="5"/>
        <v>10987</v>
      </c>
      <c r="AF27" s="13">
        <f t="shared" si="5"/>
        <v>12553</v>
      </c>
      <c r="AG27" s="13">
        <f t="shared" si="5"/>
        <v>11770</v>
      </c>
      <c r="AH27" s="13">
        <f t="shared" si="5"/>
        <v>7621</v>
      </c>
      <c r="AI27" s="13">
        <f t="shared" si="5"/>
        <v>8404</v>
      </c>
      <c r="AJ27" s="13">
        <f t="shared" si="5"/>
        <v>7621</v>
      </c>
      <c r="AK27" s="13">
        <f t="shared" si="5"/>
        <v>8404</v>
      </c>
      <c r="AL27" s="13">
        <f t="shared" si="5"/>
        <v>7229</v>
      </c>
      <c r="AM27" s="13">
        <f t="shared" si="5"/>
        <v>8012</v>
      </c>
      <c r="AN27" s="13">
        <f t="shared" si="5"/>
        <v>7229</v>
      </c>
    </row>
    <row r="28" spans="1:40" s="16" customFormat="1" ht="12" customHeight="1" x14ac:dyDescent="0.2">
      <c r="A28" s="4">
        <v>2</v>
      </c>
      <c r="B28" s="13">
        <f t="shared" ref="B28" si="6">ROUNDUP(B7*0.87,)+25</f>
        <v>5976</v>
      </c>
      <c r="C28" s="13">
        <f t="shared" ref="C28:AN28" si="7">ROUNDUP(C7*0.87,)+25</f>
        <v>6446</v>
      </c>
      <c r="D28" s="13">
        <f t="shared" si="7"/>
        <v>8952</v>
      </c>
      <c r="E28" s="13">
        <f t="shared" si="7"/>
        <v>8247</v>
      </c>
      <c r="F28" s="13">
        <f t="shared" si="7"/>
        <v>9656</v>
      </c>
      <c r="G28" s="13">
        <f t="shared" si="7"/>
        <v>12397</v>
      </c>
      <c r="H28" s="13">
        <f t="shared" si="7"/>
        <v>19522</v>
      </c>
      <c r="I28" s="13">
        <f t="shared" si="7"/>
        <v>21088</v>
      </c>
      <c r="J28" s="13">
        <f t="shared" si="7"/>
        <v>28918</v>
      </c>
      <c r="K28" s="13">
        <f t="shared" si="7"/>
        <v>28918</v>
      </c>
      <c r="L28" s="13">
        <f t="shared" si="7"/>
        <v>25395</v>
      </c>
      <c r="M28" s="13">
        <f t="shared" si="7"/>
        <v>19522</v>
      </c>
      <c r="N28" s="13">
        <f t="shared" si="7"/>
        <v>17173</v>
      </c>
      <c r="O28" s="13">
        <f t="shared" si="7"/>
        <v>12319</v>
      </c>
      <c r="P28" s="13">
        <f t="shared" si="7"/>
        <v>13102</v>
      </c>
      <c r="Q28" s="13">
        <f t="shared" si="7"/>
        <v>12319</v>
      </c>
      <c r="R28" s="13">
        <f t="shared" si="7"/>
        <v>12319</v>
      </c>
      <c r="S28" s="13">
        <f t="shared" si="7"/>
        <v>13885</v>
      </c>
      <c r="T28" s="205">
        <f t="shared" si="7"/>
        <v>13885</v>
      </c>
      <c r="U28" s="13">
        <f t="shared" si="7"/>
        <v>15451</v>
      </c>
      <c r="V28" s="13">
        <f t="shared" si="7"/>
        <v>15451</v>
      </c>
      <c r="W28" s="205">
        <f t="shared" si="7"/>
        <v>16234</v>
      </c>
      <c r="X28" s="13">
        <f t="shared" si="7"/>
        <v>16234</v>
      </c>
      <c r="Y28" s="205">
        <f t="shared" si="7"/>
        <v>16234</v>
      </c>
      <c r="Z28" s="205">
        <f t="shared" si="7"/>
        <v>20305</v>
      </c>
      <c r="AA28" s="205">
        <f t="shared" si="7"/>
        <v>20305</v>
      </c>
      <c r="AB28" s="13">
        <f t="shared" si="7"/>
        <v>20305</v>
      </c>
      <c r="AC28" s="13">
        <f t="shared" si="7"/>
        <v>16234</v>
      </c>
      <c r="AD28" s="13">
        <f t="shared" si="7"/>
        <v>15451</v>
      </c>
      <c r="AE28" s="13">
        <f t="shared" si="7"/>
        <v>12319</v>
      </c>
      <c r="AF28" s="13">
        <f t="shared" si="7"/>
        <v>13885</v>
      </c>
      <c r="AG28" s="13">
        <f t="shared" si="7"/>
        <v>13102</v>
      </c>
      <c r="AH28" s="13">
        <f t="shared" si="7"/>
        <v>8952</v>
      </c>
      <c r="AI28" s="13">
        <f t="shared" si="7"/>
        <v>9735</v>
      </c>
      <c r="AJ28" s="13">
        <f t="shared" si="7"/>
        <v>8952</v>
      </c>
      <c r="AK28" s="13">
        <f t="shared" si="7"/>
        <v>9735</v>
      </c>
      <c r="AL28" s="13">
        <f t="shared" si="7"/>
        <v>8560</v>
      </c>
      <c r="AM28" s="13">
        <f t="shared" si="7"/>
        <v>9343</v>
      </c>
      <c r="AN28" s="13">
        <f t="shared" si="7"/>
        <v>8560</v>
      </c>
    </row>
    <row r="29" spans="1:4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0" s="16" customFormat="1" ht="12" customHeight="1" x14ac:dyDescent="0.2">
      <c r="A30" s="4">
        <v>1</v>
      </c>
      <c r="B30" s="13">
        <f t="shared" ref="B30" si="8">ROUNDUP(B9*0.87,)+25</f>
        <v>6133</v>
      </c>
      <c r="C30" s="13">
        <f t="shared" ref="C30:AN30" si="9">ROUNDUP(C9*0.87,)+25</f>
        <v>6603</v>
      </c>
      <c r="D30" s="13">
        <f t="shared" si="9"/>
        <v>9108</v>
      </c>
      <c r="E30" s="13">
        <f t="shared" si="9"/>
        <v>8404</v>
      </c>
      <c r="F30" s="13">
        <f t="shared" si="9"/>
        <v>9813</v>
      </c>
      <c r="G30" s="13">
        <f t="shared" si="9"/>
        <v>12553</v>
      </c>
      <c r="H30" s="13">
        <f t="shared" si="9"/>
        <v>19992</v>
      </c>
      <c r="I30" s="13">
        <f t="shared" si="9"/>
        <v>21558</v>
      </c>
      <c r="J30" s="13">
        <f t="shared" si="9"/>
        <v>29388</v>
      </c>
      <c r="K30" s="13">
        <f t="shared" si="9"/>
        <v>29388</v>
      </c>
      <c r="L30" s="13">
        <f t="shared" si="9"/>
        <v>25864</v>
      </c>
      <c r="M30" s="13">
        <f t="shared" si="9"/>
        <v>19992</v>
      </c>
      <c r="N30" s="13">
        <f t="shared" si="9"/>
        <v>17643</v>
      </c>
      <c r="O30" s="13">
        <f t="shared" si="9"/>
        <v>12945</v>
      </c>
      <c r="P30" s="13">
        <f t="shared" si="9"/>
        <v>13728</v>
      </c>
      <c r="Q30" s="13">
        <f t="shared" si="9"/>
        <v>12945</v>
      </c>
      <c r="R30" s="205">
        <f t="shared" si="9"/>
        <v>12945</v>
      </c>
      <c r="S30" s="205">
        <f t="shared" si="9"/>
        <v>14511</v>
      </c>
      <c r="T30" s="205">
        <f t="shared" si="9"/>
        <v>14511</v>
      </c>
      <c r="U30" s="205">
        <f t="shared" si="9"/>
        <v>16077</v>
      </c>
      <c r="V30" s="205">
        <f t="shared" si="9"/>
        <v>16077</v>
      </c>
      <c r="W30" s="205">
        <f t="shared" si="9"/>
        <v>16860</v>
      </c>
      <c r="X30" s="205">
        <f t="shared" si="9"/>
        <v>16860</v>
      </c>
      <c r="Y30" s="205">
        <f t="shared" si="9"/>
        <v>16860</v>
      </c>
      <c r="Z30" s="205">
        <f t="shared" si="9"/>
        <v>20932</v>
      </c>
      <c r="AA30" s="205">
        <f t="shared" si="9"/>
        <v>20932</v>
      </c>
      <c r="AB30" s="13">
        <f t="shared" si="9"/>
        <v>20932</v>
      </c>
      <c r="AC30" s="13">
        <f t="shared" si="9"/>
        <v>16860</v>
      </c>
      <c r="AD30" s="13">
        <f t="shared" si="9"/>
        <v>16077</v>
      </c>
      <c r="AE30" s="13">
        <f t="shared" si="9"/>
        <v>12945</v>
      </c>
      <c r="AF30" s="13">
        <f t="shared" si="9"/>
        <v>14511</v>
      </c>
      <c r="AG30" s="13">
        <f t="shared" si="9"/>
        <v>13728</v>
      </c>
      <c r="AH30" s="13">
        <f t="shared" si="9"/>
        <v>8952</v>
      </c>
      <c r="AI30" s="13">
        <f t="shared" si="9"/>
        <v>9735</v>
      </c>
      <c r="AJ30" s="13">
        <f t="shared" si="9"/>
        <v>8952</v>
      </c>
      <c r="AK30" s="13">
        <f t="shared" si="9"/>
        <v>9735</v>
      </c>
      <c r="AL30" s="13">
        <f t="shared" si="9"/>
        <v>8560</v>
      </c>
      <c r="AM30" s="13">
        <f t="shared" si="9"/>
        <v>9343</v>
      </c>
      <c r="AN30" s="13">
        <f t="shared" si="9"/>
        <v>8560</v>
      </c>
    </row>
    <row r="31" spans="1:40" s="16" customFormat="1" ht="12" customHeight="1" x14ac:dyDescent="0.2">
      <c r="A31" s="4">
        <v>2</v>
      </c>
      <c r="B31" s="13">
        <f t="shared" ref="B31" si="10">ROUNDUP(B10*0.87,)+25</f>
        <v>7151</v>
      </c>
      <c r="C31" s="13">
        <f t="shared" ref="C31:AN31" si="11">ROUNDUP(C10*0.87,)+25</f>
        <v>7621</v>
      </c>
      <c r="D31" s="13">
        <f t="shared" si="11"/>
        <v>10126</v>
      </c>
      <c r="E31" s="13">
        <f t="shared" si="11"/>
        <v>9421</v>
      </c>
      <c r="F31" s="13">
        <f t="shared" si="11"/>
        <v>10831</v>
      </c>
      <c r="G31" s="13">
        <f t="shared" si="11"/>
        <v>13571</v>
      </c>
      <c r="H31" s="13">
        <f t="shared" si="11"/>
        <v>21480</v>
      </c>
      <c r="I31" s="13">
        <f t="shared" si="11"/>
        <v>23046</v>
      </c>
      <c r="J31" s="13">
        <f t="shared" si="11"/>
        <v>30876</v>
      </c>
      <c r="K31" s="13">
        <f t="shared" si="11"/>
        <v>30876</v>
      </c>
      <c r="L31" s="13">
        <f t="shared" si="11"/>
        <v>27352</v>
      </c>
      <c r="M31" s="13">
        <f t="shared" si="11"/>
        <v>21480</v>
      </c>
      <c r="N31" s="13">
        <f t="shared" si="11"/>
        <v>19131</v>
      </c>
      <c r="O31" s="13">
        <f t="shared" si="11"/>
        <v>14276</v>
      </c>
      <c r="P31" s="13">
        <f t="shared" si="11"/>
        <v>15059</v>
      </c>
      <c r="Q31" s="13">
        <f t="shared" si="11"/>
        <v>14276</v>
      </c>
      <c r="R31" s="205">
        <f t="shared" si="11"/>
        <v>14276</v>
      </c>
      <c r="S31" s="205">
        <f t="shared" si="11"/>
        <v>15842</v>
      </c>
      <c r="T31" s="205">
        <f t="shared" si="11"/>
        <v>15842</v>
      </c>
      <c r="U31" s="205">
        <f t="shared" si="11"/>
        <v>17408</v>
      </c>
      <c r="V31" s="205">
        <f t="shared" si="11"/>
        <v>17408</v>
      </c>
      <c r="W31" s="205">
        <f t="shared" si="11"/>
        <v>18191</v>
      </c>
      <c r="X31" s="205">
        <f t="shared" si="11"/>
        <v>18191</v>
      </c>
      <c r="Y31" s="205">
        <f t="shared" si="11"/>
        <v>18191</v>
      </c>
      <c r="Z31" s="205">
        <f t="shared" si="11"/>
        <v>22263</v>
      </c>
      <c r="AA31" s="205">
        <f t="shared" si="11"/>
        <v>22263</v>
      </c>
      <c r="AB31" s="13">
        <f t="shared" si="11"/>
        <v>22263</v>
      </c>
      <c r="AC31" s="13">
        <f t="shared" si="11"/>
        <v>18191</v>
      </c>
      <c r="AD31" s="13">
        <f t="shared" si="11"/>
        <v>17408</v>
      </c>
      <c r="AE31" s="13">
        <f t="shared" si="11"/>
        <v>14276</v>
      </c>
      <c r="AF31" s="13">
        <f t="shared" si="11"/>
        <v>15842</v>
      </c>
      <c r="AG31" s="13">
        <f t="shared" si="11"/>
        <v>15059</v>
      </c>
      <c r="AH31" s="13">
        <f t="shared" si="11"/>
        <v>10283</v>
      </c>
      <c r="AI31" s="13">
        <f t="shared" si="11"/>
        <v>11066</v>
      </c>
      <c r="AJ31" s="13">
        <f t="shared" si="11"/>
        <v>10283</v>
      </c>
      <c r="AK31" s="13">
        <f t="shared" si="11"/>
        <v>11066</v>
      </c>
      <c r="AL31" s="13">
        <f t="shared" si="11"/>
        <v>9891</v>
      </c>
      <c r="AM31" s="13">
        <f t="shared" si="11"/>
        <v>10674</v>
      </c>
      <c r="AN31" s="13">
        <f t="shared" si="11"/>
        <v>9891</v>
      </c>
    </row>
    <row r="32" spans="1:4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0" s="16" customFormat="1" ht="12" customHeight="1" x14ac:dyDescent="0.2">
      <c r="A33" s="4">
        <v>1</v>
      </c>
      <c r="B33" s="13">
        <f t="shared" ref="B33" si="12">ROUNDUP(B12*0.87,)+25</f>
        <v>10048</v>
      </c>
      <c r="C33" s="13">
        <f t="shared" ref="C33:AN33" si="13">ROUNDUP(C12*0.87,)+25</f>
        <v>10518</v>
      </c>
      <c r="D33" s="13">
        <f t="shared" si="13"/>
        <v>13023</v>
      </c>
      <c r="E33" s="13">
        <f t="shared" si="13"/>
        <v>12319</v>
      </c>
      <c r="F33" s="13">
        <f t="shared" si="13"/>
        <v>13728</v>
      </c>
      <c r="G33" s="13">
        <f t="shared" si="13"/>
        <v>16468</v>
      </c>
      <c r="H33" s="13">
        <f t="shared" si="13"/>
        <v>25864</v>
      </c>
      <c r="I33" s="13">
        <f t="shared" si="13"/>
        <v>27430</v>
      </c>
      <c r="J33" s="13">
        <f t="shared" si="13"/>
        <v>35260</v>
      </c>
      <c r="K33" s="13">
        <f t="shared" si="13"/>
        <v>35260</v>
      </c>
      <c r="L33" s="13">
        <f t="shared" si="13"/>
        <v>31737</v>
      </c>
      <c r="M33" s="13">
        <f t="shared" si="13"/>
        <v>25864</v>
      </c>
      <c r="N33" s="13">
        <f t="shared" si="13"/>
        <v>23515</v>
      </c>
      <c r="O33" s="13">
        <f t="shared" si="13"/>
        <v>18817</v>
      </c>
      <c r="P33" s="13">
        <f t="shared" si="13"/>
        <v>19600</v>
      </c>
      <c r="Q33" s="13">
        <f t="shared" si="13"/>
        <v>18817</v>
      </c>
      <c r="R33" s="205">
        <f t="shared" si="13"/>
        <v>18817</v>
      </c>
      <c r="S33" s="205">
        <f t="shared" si="13"/>
        <v>20383</v>
      </c>
      <c r="T33" s="205">
        <f t="shared" si="13"/>
        <v>20383</v>
      </c>
      <c r="U33" s="205">
        <f t="shared" si="13"/>
        <v>21949</v>
      </c>
      <c r="V33" s="205">
        <f t="shared" si="13"/>
        <v>21949</v>
      </c>
      <c r="W33" s="205">
        <f t="shared" si="13"/>
        <v>22732</v>
      </c>
      <c r="X33" s="205">
        <f t="shared" si="13"/>
        <v>22732</v>
      </c>
      <c r="Y33" s="205">
        <f t="shared" si="13"/>
        <v>22732</v>
      </c>
      <c r="Z33" s="205">
        <f t="shared" si="13"/>
        <v>26804</v>
      </c>
      <c r="AA33" s="205">
        <f t="shared" si="13"/>
        <v>26804</v>
      </c>
      <c r="AB33" s="13">
        <f t="shared" si="13"/>
        <v>26804</v>
      </c>
      <c r="AC33" s="13">
        <f t="shared" si="13"/>
        <v>22732</v>
      </c>
      <c r="AD33" s="13">
        <f t="shared" si="13"/>
        <v>21949</v>
      </c>
      <c r="AE33" s="13">
        <f t="shared" si="13"/>
        <v>18817</v>
      </c>
      <c r="AF33" s="13">
        <f t="shared" si="13"/>
        <v>20383</v>
      </c>
      <c r="AG33" s="13">
        <f t="shared" si="13"/>
        <v>19600</v>
      </c>
      <c r="AH33" s="13">
        <f t="shared" si="13"/>
        <v>11927</v>
      </c>
      <c r="AI33" s="13">
        <f t="shared" si="13"/>
        <v>12710</v>
      </c>
      <c r="AJ33" s="13">
        <f t="shared" si="13"/>
        <v>11927</v>
      </c>
      <c r="AK33" s="13">
        <f t="shared" si="13"/>
        <v>12710</v>
      </c>
      <c r="AL33" s="13">
        <f t="shared" si="13"/>
        <v>11536</v>
      </c>
      <c r="AM33" s="13">
        <f t="shared" si="13"/>
        <v>12319</v>
      </c>
      <c r="AN33" s="13">
        <f t="shared" si="13"/>
        <v>11536</v>
      </c>
    </row>
    <row r="34" spans="1:40" s="16" customFormat="1" ht="12" customHeight="1" x14ac:dyDescent="0.2">
      <c r="A34" s="4">
        <v>2</v>
      </c>
      <c r="B34" s="13">
        <f t="shared" ref="B34" si="14">ROUNDUP(B13*0.87,)+25</f>
        <v>11066</v>
      </c>
      <c r="C34" s="13">
        <f t="shared" ref="C34:AN34" si="15">ROUNDUP(C13*0.87,)+25</f>
        <v>11536</v>
      </c>
      <c r="D34" s="13">
        <f t="shared" si="15"/>
        <v>14041</v>
      </c>
      <c r="E34" s="13">
        <f t="shared" si="15"/>
        <v>13336</v>
      </c>
      <c r="F34" s="13">
        <f t="shared" si="15"/>
        <v>14746</v>
      </c>
      <c r="G34" s="13">
        <f t="shared" si="15"/>
        <v>17486</v>
      </c>
      <c r="H34" s="13">
        <f t="shared" si="15"/>
        <v>27352</v>
      </c>
      <c r="I34" s="13">
        <f t="shared" si="15"/>
        <v>28918</v>
      </c>
      <c r="J34" s="13">
        <f t="shared" si="15"/>
        <v>36748</v>
      </c>
      <c r="K34" s="13">
        <f t="shared" si="15"/>
        <v>36748</v>
      </c>
      <c r="L34" s="13">
        <f t="shared" si="15"/>
        <v>33225</v>
      </c>
      <c r="M34" s="13">
        <f t="shared" si="15"/>
        <v>27352</v>
      </c>
      <c r="N34" s="13">
        <f t="shared" si="15"/>
        <v>25003</v>
      </c>
      <c r="O34" s="13">
        <f t="shared" si="15"/>
        <v>20149</v>
      </c>
      <c r="P34" s="13">
        <f t="shared" si="15"/>
        <v>20932</v>
      </c>
      <c r="Q34" s="13">
        <f t="shared" si="15"/>
        <v>20149</v>
      </c>
      <c r="R34" s="205">
        <f t="shared" si="15"/>
        <v>20149</v>
      </c>
      <c r="S34" s="205">
        <f t="shared" si="15"/>
        <v>21715</v>
      </c>
      <c r="T34" s="205">
        <f t="shared" si="15"/>
        <v>21715</v>
      </c>
      <c r="U34" s="205">
        <f t="shared" si="15"/>
        <v>23281</v>
      </c>
      <c r="V34" s="205">
        <f t="shared" si="15"/>
        <v>23281</v>
      </c>
      <c r="W34" s="205">
        <f t="shared" si="15"/>
        <v>24064</v>
      </c>
      <c r="X34" s="205">
        <f t="shared" si="15"/>
        <v>24064</v>
      </c>
      <c r="Y34" s="205">
        <f t="shared" si="15"/>
        <v>24064</v>
      </c>
      <c r="Z34" s="205">
        <f t="shared" si="15"/>
        <v>28135</v>
      </c>
      <c r="AA34" s="205">
        <f t="shared" si="15"/>
        <v>28135</v>
      </c>
      <c r="AB34" s="13">
        <f t="shared" si="15"/>
        <v>28135</v>
      </c>
      <c r="AC34" s="13">
        <f t="shared" si="15"/>
        <v>24064</v>
      </c>
      <c r="AD34" s="13">
        <f t="shared" si="15"/>
        <v>23281</v>
      </c>
      <c r="AE34" s="13">
        <f t="shared" si="15"/>
        <v>20149</v>
      </c>
      <c r="AF34" s="13">
        <f t="shared" si="15"/>
        <v>21715</v>
      </c>
      <c r="AG34" s="13">
        <f t="shared" si="15"/>
        <v>20932</v>
      </c>
      <c r="AH34" s="13">
        <f t="shared" si="15"/>
        <v>13258</v>
      </c>
      <c r="AI34" s="13">
        <f t="shared" si="15"/>
        <v>14041</v>
      </c>
      <c r="AJ34" s="13">
        <f t="shared" si="15"/>
        <v>13258</v>
      </c>
      <c r="AK34" s="13">
        <f t="shared" si="15"/>
        <v>14041</v>
      </c>
      <c r="AL34" s="13">
        <f t="shared" si="15"/>
        <v>12867</v>
      </c>
      <c r="AM34" s="13">
        <f t="shared" si="15"/>
        <v>13650</v>
      </c>
      <c r="AN34" s="13">
        <f t="shared" si="15"/>
        <v>12867</v>
      </c>
    </row>
    <row r="35" spans="1:4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0" s="16" customFormat="1" ht="12" customHeight="1" x14ac:dyDescent="0.2">
      <c r="A36" s="4">
        <v>1</v>
      </c>
      <c r="B36" s="13">
        <f t="shared" ref="B36" si="16">ROUNDUP(B15*0.87,)+25</f>
        <v>11614</v>
      </c>
      <c r="C36" s="13">
        <f t="shared" ref="C36:AN36" si="17">ROUNDUP(C15*0.87,)+25</f>
        <v>12084</v>
      </c>
      <c r="D36" s="13">
        <f t="shared" si="17"/>
        <v>14589</v>
      </c>
      <c r="E36" s="13">
        <f t="shared" si="17"/>
        <v>13885</v>
      </c>
      <c r="F36" s="13">
        <f t="shared" si="17"/>
        <v>15294</v>
      </c>
      <c r="G36" s="13">
        <f t="shared" si="17"/>
        <v>18034</v>
      </c>
      <c r="H36" s="13">
        <f t="shared" si="17"/>
        <v>29779</v>
      </c>
      <c r="I36" s="13">
        <f t="shared" si="17"/>
        <v>31345</v>
      </c>
      <c r="J36" s="13">
        <f t="shared" si="17"/>
        <v>39175</v>
      </c>
      <c r="K36" s="13">
        <f t="shared" si="17"/>
        <v>39175</v>
      </c>
      <c r="L36" s="13">
        <f t="shared" si="17"/>
        <v>35652</v>
      </c>
      <c r="M36" s="13">
        <f t="shared" si="17"/>
        <v>29779</v>
      </c>
      <c r="N36" s="13">
        <f t="shared" si="17"/>
        <v>27430</v>
      </c>
      <c r="O36" s="13">
        <f t="shared" si="17"/>
        <v>22732</v>
      </c>
      <c r="P36" s="13">
        <f t="shared" si="17"/>
        <v>23515</v>
      </c>
      <c r="Q36" s="13">
        <f t="shared" si="17"/>
        <v>22732</v>
      </c>
      <c r="R36" s="205">
        <f t="shared" si="17"/>
        <v>22732</v>
      </c>
      <c r="S36" s="205">
        <f t="shared" si="17"/>
        <v>24298</v>
      </c>
      <c r="T36" s="205">
        <f t="shared" si="17"/>
        <v>24298</v>
      </c>
      <c r="U36" s="205">
        <f t="shared" si="17"/>
        <v>25864</v>
      </c>
      <c r="V36" s="205">
        <f t="shared" si="17"/>
        <v>25864</v>
      </c>
      <c r="W36" s="205">
        <f t="shared" si="17"/>
        <v>26647</v>
      </c>
      <c r="X36" s="205">
        <f t="shared" si="17"/>
        <v>26647</v>
      </c>
      <c r="Y36" s="205">
        <f t="shared" si="17"/>
        <v>26647</v>
      </c>
      <c r="Z36" s="205">
        <f t="shared" si="17"/>
        <v>30719</v>
      </c>
      <c r="AA36" s="205">
        <f t="shared" si="17"/>
        <v>30719</v>
      </c>
      <c r="AB36" s="13">
        <f t="shared" si="17"/>
        <v>30719</v>
      </c>
      <c r="AC36" s="13">
        <f t="shared" si="17"/>
        <v>26647</v>
      </c>
      <c r="AD36" s="13">
        <f t="shared" si="17"/>
        <v>25864</v>
      </c>
      <c r="AE36" s="13">
        <f t="shared" si="17"/>
        <v>22732</v>
      </c>
      <c r="AF36" s="13">
        <f t="shared" si="17"/>
        <v>24298</v>
      </c>
      <c r="AG36" s="13">
        <f t="shared" si="17"/>
        <v>23515</v>
      </c>
      <c r="AH36" s="13">
        <f t="shared" si="17"/>
        <v>14276</v>
      </c>
      <c r="AI36" s="13">
        <f t="shared" si="17"/>
        <v>15059</v>
      </c>
      <c r="AJ36" s="13">
        <f t="shared" si="17"/>
        <v>14276</v>
      </c>
      <c r="AK36" s="13">
        <f t="shared" si="17"/>
        <v>15059</v>
      </c>
      <c r="AL36" s="13">
        <f t="shared" si="17"/>
        <v>13885</v>
      </c>
      <c r="AM36" s="13">
        <f t="shared" si="17"/>
        <v>14668</v>
      </c>
      <c r="AN36" s="13">
        <f t="shared" si="17"/>
        <v>13885</v>
      </c>
    </row>
    <row r="37" spans="1:40" s="16" customFormat="1" ht="12" customHeight="1" x14ac:dyDescent="0.2">
      <c r="A37" s="278">
        <v>2</v>
      </c>
      <c r="B37" s="13">
        <f t="shared" ref="B37" si="18">ROUNDUP(B16*0.87,)+25</f>
        <v>12632</v>
      </c>
      <c r="C37" s="13">
        <f t="shared" ref="C37:AN37" si="19">ROUNDUP(C16*0.87,)+25</f>
        <v>13102</v>
      </c>
      <c r="D37" s="13">
        <f t="shared" si="19"/>
        <v>15607</v>
      </c>
      <c r="E37" s="13">
        <f t="shared" si="19"/>
        <v>14902</v>
      </c>
      <c r="F37" s="13">
        <f t="shared" si="19"/>
        <v>16312</v>
      </c>
      <c r="G37" s="13">
        <f t="shared" si="19"/>
        <v>19052</v>
      </c>
      <c r="H37" s="13">
        <f t="shared" si="19"/>
        <v>31267</v>
      </c>
      <c r="I37" s="13">
        <f t="shared" si="19"/>
        <v>32833</v>
      </c>
      <c r="J37" s="13">
        <f t="shared" si="19"/>
        <v>40663</v>
      </c>
      <c r="K37" s="13">
        <f t="shared" si="19"/>
        <v>40663</v>
      </c>
      <c r="L37" s="13">
        <f t="shared" si="19"/>
        <v>37140</v>
      </c>
      <c r="M37" s="13">
        <f t="shared" si="19"/>
        <v>31267</v>
      </c>
      <c r="N37" s="13">
        <f t="shared" si="19"/>
        <v>28918</v>
      </c>
      <c r="O37" s="13">
        <f t="shared" si="19"/>
        <v>24064</v>
      </c>
      <c r="P37" s="13">
        <f t="shared" si="19"/>
        <v>24847</v>
      </c>
      <c r="Q37" s="13">
        <f t="shared" si="19"/>
        <v>24064</v>
      </c>
      <c r="R37" s="205">
        <f t="shared" si="19"/>
        <v>24064</v>
      </c>
      <c r="S37" s="205">
        <f t="shared" si="19"/>
        <v>25630</v>
      </c>
      <c r="T37" s="205">
        <f t="shared" si="19"/>
        <v>25630</v>
      </c>
      <c r="U37" s="205">
        <f t="shared" si="19"/>
        <v>27196</v>
      </c>
      <c r="V37" s="205">
        <f t="shared" si="19"/>
        <v>27196</v>
      </c>
      <c r="W37" s="205">
        <f t="shared" si="19"/>
        <v>27979</v>
      </c>
      <c r="X37" s="205">
        <f t="shared" si="19"/>
        <v>27979</v>
      </c>
      <c r="Y37" s="205">
        <f t="shared" si="19"/>
        <v>27979</v>
      </c>
      <c r="Z37" s="205">
        <f t="shared" si="19"/>
        <v>32050</v>
      </c>
      <c r="AA37" s="205">
        <f t="shared" si="19"/>
        <v>32050</v>
      </c>
      <c r="AB37" s="13">
        <f t="shared" si="19"/>
        <v>32050</v>
      </c>
      <c r="AC37" s="13">
        <f t="shared" si="19"/>
        <v>27979</v>
      </c>
      <c r="AD37" s="13">
        <f t="shared" si="19"/>
        <v>27196</v>
      </c>
      <c r="AE37" s="13">
        <f t="shared" si="19"/>
        <v>24064</v>
      </c>
      <c r="AF37" s="13">
        <f t="shared" si="19"/>
        <v>25630</v>
      </c>
      <c r="AG37" s="13">
        <f t="shared" si="19"/>
        <v>24847</v>
      </c>
      <c r="AH37" s="13">
        <f t="shared" si="19"/>
        <v>15607</v>
      </c>
      <c r="AI37" s="13">
        <f t="shared" si="19"/>
        <v>16390</v>
      </c>
      <c r="AJ37" s="13">
        <f t="shared" si="19"/>
        <v>15607</v>
      </c>
      <c r="AK37" s="13">
        <f t="shared" si="19"/>
        <v>16390</v>
      </c>
      <c r="AL37" s="13">
        <f t="shared" si="19"/>
        <v>15216</v>
      </c>
      <c r="AM37" s="13">
        <f t="shared" si="19"/>
        <v>15999</v>
      </c>
      <c r="AN37" s="13">
        <f t="shared" si="19"/>
        <v>15216</v>
      </c>
    </row>
    <row r="38" spans="1:40"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0" s="16" customFormat="1" ht="12" customHeight="1" x14ac:dyDescent="0.2">
      <c r="A39" s="4">
        <v>1</v>
      </c>
      <c r="B39" s="13">
        <f t="shared" ref="B39" si="20">ROUNDUP(B18*0.87,)+25</f>
        <v>16703</v>
      </c>
      <c r="C39" s="13">
        <f t="shared" ref="C39:AN39" si="21">ROUNDUP(C18*0.87,)+25</f>
        <v>17173</v>
      </c>
      <c r="D39" s="13">
        <f t="shared" si="21"/>
        <v>19679</v>
      </c>
      <c r="E39" s="13">
        <f t="shared" si="21"/>
        <v>18974</v>
      </c>
      <c r="F39" s="13">
        <f t="shared" si="21"/>
        <v>20383</v>
      </c>
      <c r="G39" s="13">
        <f t="shared" si="21"/>
        <v>23124</v>
      </c>
      <c r="H39" s="13">
        <f t="shared" si="21"/>
        <v>32128</v>
      </c>
      <c r="I39" s="13">
        <f t="shared" si="21"/>
        <v>33694</v>
      </c>
      <c r="J39" s="13">
        <f t="shared" si="21"/>
        <v>41524</v>
      </c>
      <c r="K39" s="13">
        <f t="shared" si="21"/>
        <v>41524</v>
      </c>
      <c r="L39" s="13">
        <f t="shared" si="21"/>
        <v>38001</v>
      </c>
      <c r="M39" s="13">
        <f t="shared" si="21"/>
        <v>32128</v>
      </c>
      <c r="N39" s="13">
        <f t="shared" si="21"/>
        <v>29779</v>
      </c>
      <c r="O39" s="13">
        <f t="shared" si="21"/>
        <v>25081</v>
      </c>
      <c r="P39" s="13">
        <f t="shared" si="21"/>
        <v>25864</v>
      </c>
      <c r="Q39" s="13">
        <f t="shared" si="21"/>
        <v>25081</v>
      </c>
      <c r="R39" s="205">
        <f t="shared" si="21"/>
        <v>25081</v>
      </c>
      <c r="S39" s="205">
        <f t="shared" si="21"/>
        <v>26647</v>
      </c>
      <c r="T39" s="205">
        <f t="shared" si="21"/>
        <v>26647</v>
      </c>
      <c r="U39" s="205">
        <f t="shared" si="21"/>
        <v>28213</v>
      </c>
      <c r="V39" s="205">
        <f t="shared" si="21"/>
        <v>28213</v>
      </c>
      <c r="W39" s="205">
        <f t="shared" si="21"/>
        <v>28996</v>
      </c>
      <c r="X39" s="205">
        <f t="shared" si="21"/>
        <v>28996</v>
      </c>
      <c r="Y39" s="205">
        <f t="shared" si="21"/>
        <v>28996</v>
      </c>
      <c r="Z39" s="205">
        <f t="shared" si="21"/>
        <v>33068</v>
      </c>
      <c r="AA39" s="205">
        <f t="shared" si="21"/>
        <v>33068</v>
      </c>
      <c r="AB39" s="13">
        <f t="shared" si="21"/>
        <v>33068</v>
      </c>
      <c r="AC39" s="13">
        <f t="shared" si="21"/>
        <v>28996</v>
      </c>
      <c r="AD39" s="13">
        <f t="shared" si="21"/>
        <v>28213</v>
      </c>
      <c r="AE39" s="13">
        <f t="shared" si="21"/>
        <v>25081</v>
      </c>
      <c r="AF39" s="13">
        <f t="shared" si="21"/>
        <v>26647</v>
      </c>
      <c r="AG39" s="13">
        <f t="shared" si="21"/>
        <v>25864</v>
      </c>
      <c r="AH39" s="13">
        <f t="shared" si="21"/>
        <v>19366</v>
      </c>
      <c r="AI39" s="13">
        <f t="shared" si="21"/>
        <v>20149</v>
      </c>
      <c r="AJ39" s="13">
        <f t="shared" si="21"/>
        <v>19366</v>
      </c>
      <c r="AK39" s="13">
        <f t="shared" si="21"/>
        <v>20149</v>
      </c>
      <c r="AL39" s="13">
        <f t="shared" si="21"/>
        <v>18974</v>
      </c>
      <c r="AM39" s="13">
        <f t="shared" si="21"/>
        <v>19757</v>
      </c>
      <c r="AN39" s="13">
        <f t="shared" si="21"/>
        <v>18974</v>
      </c>
    </row>
    <row r="40" spans="1:40" s="16" customFormat="1" ht="12" customHeight="1" x14ac:dyDescent="0.2">
      <c r="A40" s="278">
        <v>2</v>
      </c>
      <c r="B40" s="13">
        <f t="shared" ref="B40" si="22">ROUNDUP(B19*0.87,)+25</f>
        <v>17721</v>
      </c>
      <c r="C40" s="13">
        <f t="shared" ref="C40:AN40" si="23">ROUNDUP(C19*0.87,)+25</f>
        <v>18191</v>
      </c>
      <c r="D40" s="13">
        <f t="shared" si="23"/>
        <v>20697</v>
      </c>
      <c r="E40" s="13">
        <f t="shared" si="23"/>
        <v>19992</v>
      </c>
      <c r="F40" s="13">
        <f t="shared" si="23"/>
        <v>21401</v>
      </c>
      <c r="G40" s="13">
        <f t="shared" si="23"/>
        <v>24142</v>
      </c>
      <c r="H40" s="13">
        <f t="shared" si="23"/>
        <v>33616</v>
      </c>
      <c r="I40" s="13">
        <f t="shared" si="23"/>
        <v>35182</v>
      </c>
      <c r="J40" s="13">
        <f t="shared" si="23"/>
        <v>43012</v>
      </c>
      <c r="K40" s="13">
        <f t="shared" si="23"/>
        <v>43012</v>
      </c>
      <c r="L40" s="13">
        <f t="shared" si="23"/>
        <v>39489</v>
      </c>
      <c r="M40" s="13">
        <f t="shared" si="23"/>
        <v>33616</v>
      </c>
      <c r="N40" s="13">
        <f t="shared" si="23"/>
        <v>31267</v>
      </c>
      <c r="O40" s="13">
        <f t="shared" si="23"/>
        <v>26413</v>
      </c>
      <c r="P40" s="13">
        <f t="shared" si="23"/>
        <v>27196</v>
      </c>
      <c r="Q40" s="13">
        <f t="shared" si="23"/>
        <v>26413</v>
      </c>
      <c r="R40" s="205">
        <f t="shared" si="23"/>
        <v>26413</v>
      </c>
      <c r="S40" s="205">
        <f t="shared" si="23"/>
        <v>27979</v>
      </c>
      <c r="T40" s="205">
        <f t="shared" si="23"/>
        <v>27979</v>
      </c>
      <c r="U40" s="205">
        <f t="shared" si="23"/>
        <v>29545</v>
      </c>
      <c r="V40" s="205">
        <f t="shared" si="23"/>
        <v>29545</v>
      </c>
      <c r="W40" s="205">
        <f t="shared" si="23"/>
        <v>30328</v>
      </c>
      <c r="X40" s="205">
        <f t="shared" si="23"/>
        <v>30328</v>
      </c>
      <c r="Y40" s="205">
        <f t="shared" si="23"/>
        <v>30328</v>
      </c>
      <c r="Z40" s="205">
        <f t="shared" si="23"/>
        <v>34399</v>
      </c>
      <c r="AA40" s="205">
        <f t="shared" si="23"/>
        <v>34399</v>
      </c>
      <c r="AB40" s="13">
        <f t="shared" si="23"/>
        <v>34399</v>
      </c>
      <c r="AC40" s="13">
        <f t="shared" si="23"/>
        <v>30328</v>
      </c>
      <c r="AD40" s="13">
        <f t="shared" si="23"/>
        <v>29545</v>
      </c>
      <c r="AE40" s="13">
        <f t="shared" si="23"/>
        <v>26413</v>
      </c>
      <c r="AF40" s="13">
        <f t="shared" si="23"/>
        <v>27979</v>
      </c>
      <c r="AG40" s="13">
        <f t="shared" si="23"/>
        <v>27196</v>
      </c>
      <c r="AH40" s="13">
        <f t="shared" si="23"/>
        <v>20697</v>
      </c>
      <c r="AI40" s="13">
        <f t="shared" si="23"/>
        <v>21480</v>
      </c>
      <c r="AJ40" s="13">
        <f t="shared" si="23"/>
        <v>20697</v>
      </c>
      <c r="AK40" s="13">
        <f t="shared" si="23"/>
        <v>21480</v>
      </c>
      <c r="AL40" s="13">
        <f t="shared" si="23"/>
        <v>20305</v>
      </c>
      <c r="AM40" s="13">
        <f t="shared" si="23"/>
        <v>21088</v>
      </c>
      <c r="AN40" s="13">
        <f t="shared" si="23"/>
        <v>20305</v>
      </c>
    </row>
    <row r="41" spans="1:40" s="16" customFormat="1" ht="12" customHeight="1" x14ac:dyDescent="0.2">
      <c r="A41" s="278">
        <v>3</v>
      </c>
      <c r="B41" s="13">
        <f t="shared" ref="B41" si="24">ROUNDUP(B20*0.87,)+25</f>
        <v>18739</v>
      </c>
      <c r="C41" s="13">
        <f t="shared" ref="C41:AN41" si="25">ROUNDUP(C20*0.87,)+25</f>
        <v>19209</v>
      </c>
      <c r="D41" s="13">
        <f t="shared" si="25"/>
        <v>21715</v>
      </c>
      <c r="E41" s="13">
        <f t="shared" si="25"/>
        <v>21010</v>
      </c>
      <c r="F41" s="13">
        <f t="shared" si="25"/>
        <v>22419</v>
      </c>
      <c r="G41" s="13">
        <f t="shared" si="25"/>
        <v>25160</v>
      </c>
      <c r="H41" s="13">
        <f t="shared" si="25"/>
        <v>35104</v>
      </c>
      <c r="I41" s="13">
        <f t="shared" si="25"/>
        <v>36670</v>
      </c>
      <c r="J41" s="13">
        <f t="shared" si="25"/>
        <v>44500</v>
      </c>
      <c r="K41" s="13">
        <f t="shared" si="25"/>
        <v>44500</v>
      </c>
      <c r="L41" s="13">
        <f t="shared" si="25"/>
        <v>40976</v>
      </c>
      <c r="M41" s="13">
        <f t="shared" si="25"/>
        <v>35104</v>
      </c>
      <c r="N41" s="13">
        <f t="shared" si="25"/>
        <v>32755</v>
      </c>
      <c r="O41" s="13">
        <f t="shared" si="25"/>
        <v>27744</v>
      </c>
      <c r="P41" s="13">
        <f t="shared" si="25"/>
        <v>28527</v>
      </c>
      <c r="Q41" s="13">
        <f t="shared" si="25"/>
        <v>27744</v>
      </c>
      <c r="R41" s="205">
        <f t="shared" si="25"/>
        <v>27744</v>
      </c>
      <c r="S41" s="205">
        <f t="shared" si="25"/>
        <v>29310</v>
      </c>
      <c r="T41" s="205">
        <f t="shared" si="25"/>
        <v>29310</v>
      </c>
      <c r="U41" s="205">
        <f t="shared" si="25"/>
        <v>30876</v>
      </c>
      <c r="V41" s="205">
        <f t="shared" si="25"/>
        <v>30876</v>
      </c>
      <c r="W41" s="205">
        <f t="shared" si="25"/>
        <v>31659</v>
      </c>
      <c r="X41" s="205">
        <f t="shared" si="25"/>
        <v>31659</v>
      </c>
      <c r="Y41" s="205">
        <f t="shared" si="25"/>
        <v>31659</v>
      </c>
      <c r="Z41" s="205">
        <f t="shared" si="25"/>
        <v>35730</v>
      </c>
      <c r="AA41" s="205">
        <f t="shared" si="25"/>
        <v>35730</v>
      </c>
      <c r="AB41" s="13">
        <f t="shared" si="25"/>
        <v>35730</v>
      </c>
      <c r="AC41" s="13">
        <f t="shared" si="25"/>
        <v>31659</v>
      </c>
      <c r="AD41" s="13">
        <f t="shared" si="25"/>
        <v>30876</v>
      </c>
      <c r="AE41" s="13">
        <f t="shared" si="25"/>
        <v>27744</v>
      </c>
      <c r="AF41" s="13">
        <f t="shared" si="25"/>
        <v>29310</v>
      </c>
      <c r="AG41" s="13">
        <f t="shared" si="25"/>
        <v>28527</v>
      </c>
      <c r="AH41" s="13">
        <f t="shared" si="25"/>
        <v>22028</v>
      </c>
      <c r="AI41" s="13">
        <f t="shared" si="25"/>
        <v>22811</v>
      </c>
      <c r="AJ41" s="13">
        <f t="shared" si="25"/>
        <v>22028</v>
      </c>
      <c r="AK41" s="13">
        <f t="shared" si="25"/>
        <v>22811</v>
      </c>
      <c r="AL41" s="13">
        <f t="shared" si="25"/>
        <v>21636</v>
      </c>
      <c r="AM41" s="13">
        <f t="shared" si="25"/>
        <v>22419</v>
      </c>
      <c r="AN41" s="13">
        <f t="shared" si="25"/>
        <v>21636</v>
      </c>
    </row>
    <row r="42" spans="1:40" s="16" customFormat="1" ht="12" customHeight="1" x14ac:dyDescent="0.2">
      <c r="A42" s="278">
        <v>4</v>
      </c>
      <c r="B42" s="13">
        <f t="shared" ref="B42" si="26">ROUNDUP(B21*0.87,)+25</f>
        <v>19757</v>
      </c>
      <c r="C42" s="13">
        <f t="shared" ref="C42:AN42" si="27">ROUNDUP(C21*0.87,)+25</f>
        <v>20227</v>
      </c>
      <c r="D42" s="13">
        <f t="shared" si="27"/>
        <v>22732</v>
      </c>
      <c r="E42" s="13">
        <f t="shared" si="27"/>
        <v>22028</v>
      </c>
      <c r="F42" s="13">
        <f t="shared" si="27"/>
        <v>23437</v>
      </c>
      <c r="G42" s="13">
        <f t="shared" si="27"/>
        <v>26178</v>
      </c>
      <c r="H42" s="13">
        <f t="shared" si="27"/>
        <v>36592</v>
      </c>
      <c r="I42" s="13">
        <f t="shared" si="27"/>
        <v>38158</v>
      </c>
      <c r="J42" s="13">
        <f t="shared" si="27"/>
        <v>45988</v>
      </c>
      <c r="K42" s="13">
        <f t="shared" si="27"/>
        <v>45988</v>
      </c>
      <c r="L42" s="13">
        <f t="shared" si="27"/>
        <v>42464</v>
      </c>
      <c r="M42" s="13">
        <f t="shared" si="27"/>
        <v>36592</v>
      </c>
      <c r="N42" s="13">
        <f t="shared" si="27"/>
        <v>34243</v>
      </c>
      <c r="O42" s="13">
        <f t="shared" si="27"/>
        <v>29075</v>
      </c>
      <c r="P42" s="13">
        <f t="shared" si="27"/>
        <v>29858</v>
      </c>
      <c r="Q42" s="13">
        <f t="shared" si="27"/>
        <v>29075</v>
      </c>
      <c r="R42" s="205">
        <f t="shared" si="27"/>
        <v>29075</v>
      </c>
      <c r="S42" s="205">
        <f t="shared" si="27"/>
        <v>30641</v>
      </c>
      <c r="T42" s="205">
        <f t="shared" si="27"/>
        <v>30641</v>
      </c>
      <c r="U42" s="205">
        <f t="shared" si="27"/>
        <v>32207</v>
      </c>
      <c r="V42" s="205">
        <f t="shared" si="27"/>
        <v>32207</v>
      </c>
      <c r="W42" s="205">
        <f t="shared" si="27"/>
        <v>32990</v>
      </c>
      <c r="X42" s="205">
        <f t="shared" si="27"/>
        <v>32990</v>
      </c>
      <c r="Y42" s="205">
        <f t="shared" si="27"/>
        <v>32990</v>
      </c>
      <c r="Z42" s="205">
        <f t="shared" si="27"/>
        <v>37061</v>
      </c>
      <c r="AA42" s="205">
        <f t="shared" si="27"/>
        <v>37061</v>
      </c>
      <c r="AB42" s="13">
        <f t="shared" si="27"/>
        <v>37061</v>
      </c>
      <c r="AC42" s="13">
        <f t="shared" si="27"/>
        <v>32990</v>
      </c>
      <c r="AD42" s="13">
        <f t="shared" si="27"/>
        <v>32207</v>
      </c>
      <c r="AE42" s="13">
        <f t="shared" si="27"/>
        <v>29075</v>
      </c>
      <c r="AF42" s="13">
        <f t="shared" si="27"/>
        <v>30641</v>
      </c>
      <c r="AG42" s="13">
        <f t="shared" si="27"/>
        <v>29858</v>
      </c>
      <c r="AH42" s="13">
        <f t="shared" si="27"/>
        <v>23359</v>
      </c>
      <c r="AI42" s="13">
        <f t="shared" si="27"/>
        <v>24142</v>
      </c>
      <c r="AJ42" s="13">
        <f t="shared" si="27"/>
        <v>23359</v>
      </c>
      <c r="AK42" s="13">
        <f t="shared" si="27"/>
        <v>24142</v>
      </c>
      <c r="AL42" s="13">
        <f t="shared" si="27"/>
        <v>22967</v>
      </c>
      <c r="AM42" s="13">
        <f t="shared" si="27"/>
        <v>23750</v>
      </c>
      <c r="AN42" s="13">
        <f t="shared" si="27"/>
        <v>22967</v>
      </c>
    </row>
    <row r="43" spans="1:40" s="16" customFormat="1" ht="12" customHeight="1" x14ac:dyDescent="0.2">
      <c r="A43" s="43"/>
    </row>
    <row r="44" spans="1:40" s="16" customFormat="1" ht="12" customHeight="1" x14ac:dyDescent="0.2">
      <c r="A44" s="43"/>
    </row>
    <row r="45" spans="1:40" s="14" customFormat="1" ht="12.75" customHeight="1" x14ac:dyDescent="0.2">
      <c r="A45" s="96" t="s">
        <v>64</v>
      </c>
    </row>
    <row r="46" spans="1:40" s="14" customFormat="1" ht="12.75" customHeight="1" x14ac:dyDescent="0.2">
      <c r="A46" s="318" t="s">
        <v>329</v>
      </c>
    </row>
    <row r="47" spans="1:40" s="14" customFormat="1" ht="12.75" customHeight="1" x14ac:dyDescent="0.2">
      <c r="A47" s="318"/>
    </row>
    <row r="48" spans="1:40" s="14" customFormat="1" ht="12.75" customHeight="1" x14ac:dyDescent="0.2">
      <c r="A48" s="318"/>
    </row>
    <row r="49" spans="1:1" s="14" customFormat="1" ht="57.4" customHeight="1" thickBot="1" x14ac:dyDescent="0.25">
      <c r="A49" s="318"/>
    </row>
    <row r="50" spans="1:1" s="53" customFormat="1" ht="12.75" thickBot="1" x14ac:dyDescent="0.25">
      <c r="A50" s="306" t="s">
        <v>436</v>
      </c>
    </row>
    <row r="51" spans="1:1" s="53" customFormat="1" ht="36" x14ac:dyDescent="0.2">
      <c r="A51" s="307" t="s">
        <v>437</v>
      </c>
    </row>
    <row r="52" spans="1:1" s="53" customFormat="1" ht="96.75" thickBot="1" x14ac:dyDescent="0.25">
      <c r="A52" s="308" t="s">
        <v>438</v>
      </c>
    </row>
    <row r="53" spans="1:1" s="53" customFormat="1" ht="12.75" thickBot="1" x14ac:dyDescent="0.25">
      <c r="A53" s="309" t="s">
        <v>73</v>
      </c>
    </row>
    <row r="54" spans="1:1" s="53" customFormat="1" ht="12" x14ac:dyDescent="0.2">
      <c r="A54" s="310" t="s">
        <v>439</v>
      </c>
    </row>
    <row r="55" spans="1:1" s="53" customFormat="1" ht="42.75" customHeight="1" thickBot="1" x14ac:dyDescent="0.25">
      <c r="A55" s="311" t="s">
        <v>440</v>
      </c>
    </row>
    <row r="56" spans="1:1" s="53" customFormat="1" ht="62.25" customHeight="1" x14ac:dyDescent="0.2">
      <c r="A56" s="349" t="s">
        <v>441</v>
      </c>
    </row>
    <row r="57" spans="1:1" s="53" customFormat="1" ht="93" customHeight="1" thickBot="1" x14ac:dyDescent="0.25">
      <c r="A57" s="350"/>
    </row>
    <row r="58" spans="1:1" s="53" customFormat="1" ht="24.75" thickBot="1" x14ac:dyDescent="0.25">
      <c r="A58" s="312" t="s">
        <v>442</v>
      </c>
    </row>
    <row r="59" spans="1:1" s="53" customFormat="1" ht="24" x14ac:dyDescent="0.2">
      <c r="A59" s="313" t="s">
        <v>443</v>
      </c>
    </row>
    <row r="60" spans="1:1" s="53" customFormat="1" ht="24" x14ac:dyDescent="0.2">
      <c r="A60" s="313" t="s">
        <v>444</v>
      </c>
    </row>
    <row r="61" spans="1:1" s="53" customFormat="1" ht="24.75" thickBot="1" x14ac:dyDescent="0.25">
      <c r="A61" s="313" t="s">
        <v>445</v>
      </c>
    </row>
    <row r="62" spans="1:1" s="53" customFormat="1" ht="12.75" thickBot="1" x14ac:dyDescent="0.25">
      <c r="A62" s="314" t="s">
        <v>72</v>
      </c>
    </row>
    <row r="63" spans="1:1" s="53" customFormat="1" ht="78.75" customHeight="1" x14ac:dyDescent="0.2">
      <c r="A63" s="316"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N63"/>
  <sheetViews>
    <sheetView zoomScaleNormal="100" workbookViewId="0">
      <selection activeCell="Z32" activeCellId="1" sqref="A26:A29 Z32"/>
    </sheetView>
  </sheetViews>
  <sheetFormatPr defaultColWidth="9.140625" defaultRowHeight="15" x14ac:dyDescent="0.25"/>
  <cols>
    <col min="1" max="1" width="61.5703125" style="2" customWidth="1"/>
    <col min="2" max="3" width="10.42578125" style="1" bestFit="1" customWidth="1"/>
    <col min="4" max="6" width="10.42578125" style="1" customWidth="1"/>
    <col min="7" max="10" width="10.42578125" style="1" hidden="1" customWidth="1"/>
    <col min="11" max="15" width="8.42578125" style="1" hidden="1" customWidth="1"/>
    <col min="16" max="17" width="9.42578125" style="1" hidden="1" customWidth="1"/>
    <col min="18" max="18" width="9.42578125" style="1" bestFit="1" customWidth="1"/>
    <col min="19" max="27" width="9.140625" style="1"/>
    <col min="28" max="33" width="9.140625" style="1" hidden="1" customWidth="1"/>
    <col min="34" max="16384" width="9.140625" style="1"/>
  </cols>
  <sheetData>
    <row r="1" spans="1:40" s="2" customFormat="1" ht="12.75" x14ac:dyDescent="0.2">
      <c r="A1" s="9" t="s">
        <v>301</v>
      </c>
    </row>
    <row r="2" spans="1:40" s="2" customFormat="1" ht="12.75" x14ac:dyDescent="0.2">
      <c r="A2" s="305" t="s">
        <v>234</v>
      </c>
    </row>
    <row r="3" spans="1:40" s="8" customFormat="1" x14ac:dyDescent="0.25">
      <c r="A3" s="5" t="s">
        <v>59</v>
      </c>
      <c r="B3" s="113">
        <f>'C завтраками| Bed and breakfast'!R4</f>
        <v>45639</v>
      </c>
      <c r="C3" s="113">
        <f>'C завтраками| Bed and breakfast'!S4</f>
        <v>45641</v>
      </c>
      <c r="D3" s="113">
        <f>'C завтраками| Bed and breakfast'!T4</f>
        <v>45646</v>
      </c>
      <c r="E3" s="113">
        <f>'C завтраками| Bed and breakfast'!U4</f>
        <v>45648</v>
      </c>
      <c r="F3" s="113">
        <f>'C завтраками| Bed and breakfast'!V4</f>
        <v>45652</v>
      </c>
      <c r="G3" s="113">
        <f>'C завтраками| Bed and breakfast'!W4</f>
        <v>45653</v>
      </c>
      <c r="H3" s="113">
        <f>'C завтраками| Bed and breakfast'!X4</f>
        <v>45655</v>
      </c>
      <c r="I3" s="113">
        <f>'C завтраками| Bed and breakfast'!Y4</f>
        <v>45656</v>
      </c>
      <c r="J3" s="113">
        <f>'C завтраками| Bed and breakfast'!Z4</f>
        <v>45657</v>
      </c>
      <c r="K3" s="113">
        <f>'C завтраками| Bed and breakfast'!AA4</f>
        <v>45658</v>
      </c>
      <c r="L3" s="113">
        <f>'C завтраками| Bed and breakfast'!AB4</f>
        <v>45662</v>
      </c>
      <c r="M3" s="113">
        <f>'C завтраками| Bed and breakfast'!AC4</f>
        <v>45664</v>
      </c>
      <c r="N3" s="113">
        <f>'C завтраками| Bed and breakfast'!AD4</f>
        <v>45665</v>
      </c>
      <c r="O3" s="113">
        <f>'C завтраками| Bed and breakfast'!AE4</f>
        <v>45666</v>
      </c>
      <c r="P3" s="113">
        <f>'C завтраками| Bed and breakfast'!AF4</f>
        <v>45667</v>
      </c>
      <c r="Q3" s="113">
        <f>'C завтраками| Bed and breakfast'!AG4</f>
        <v>45669</v>
      </c>
      <c r="R3" s="195">
        <f>'C завтраками| Bed and breakfast'!AH4</f>
        <v>45670</v>
      </c>
      <c r="S3" s="195">
        <f>'C завтраками| Bed and breakfast'!AI4</f>
        <v>45674</v>
      </c>
      <c r="T3" s="195">
        <f>'C завтраками| Bed and breakfast'!AJ4</f>
        <v>45676</v>
      </c>
      <c r="U3" s="195">
        <f>'C завтраками| Bed and breakfast'!AK4</f>
        <v>45681</v>
      </c>
      <c r="V3" s="195">
        <f>'C завтраками| Bed and breakfast'!AL4</f>
        <v>45683</v>
      </c>
      <c r="W3" s="195">
        <f>'C завтраками| Bed and breakfast'!AM4</f>
        <v>45688</v>
      </c>
      <c r="X3" s="195">
        <f>'C завтраками| Bed and breakfast'!AN4</f>
        <v>45695</v>
      </c>
      <c r="Y3" s="195">
        <f>'C завтраками| Bed and breakfast'!AO4</f>
        <v>45697</v>
      </c>
      <c r="Z3" s="195">
        <f>'C завтраками| Bed and breakfast'!AP4</f>
        <v>45702</v>
      </c>
      <c r="AA3" s="195">
        <f>'C завтраками| Bed and breakfast'!AQ4</f>
        <v>45704</v>
      </c>
      <c r="AB3" s="113">
        <f>'C завтраками| Bed and breakfast'!AR4</f>
        <v>45709</v>
      </c>
      <c r="AC3" s="113">
        <f>'C завтраками| Bed and breakfast'!AS4</f>
        <v>45712</v>
      </c>
      <c r="AD3" s="113">
        <f>'C завтраками| Bed and breakfast'!AT4</f>
        <v>45717</v>
      </c>
      <c r="AE3" s="113">
        <f>'C завтраками| Bed and breakfast'!AU4</f>
        <v>45718</v>
      </c>
      <c r="AF3" s="113">
        <f>'C завтраками| Bed and breakfast'!AV4</f>
        <v>45723</v>
      </c>
      <c r="AG3" s="113">
        <f>'C завтраками| Bed and breakfast'!AW4</f>
        <v>45726</v>
      </c>
      <c r="AH3" s="113">
        <f>'C завтраками| Bed and breakfast'!AX4</f>
        <v>45727</v>
      </c>
      <c r="AI3" s="113">
        <f>'C завтраками| Bed and breakfast'!AY4</f>
        <v>45730</v>
      </c>
      <c r="AJ3" s="113">
        <f>'C завтраками| Bed and breakfast'!AZ4</f>
        <v>45732</v>
      </c>
      <c r="AK3" s="113">
        <f>'C завтраками| Bed and breakfast'!BA4</f>
        <v>45737</v>
      </c>
      <c r="AL3" s="113">
        <f>'C завтраками| Bed and breakfast'!BB4</f>
        <v>45739</v>
      </c>
      <c r="AM3" s="113">
        <f>'C завтраками| Bed and breakfast'!BC4</f>
        <v>45744</v>
      </c>
      <c r="AN3" s="113">
        <f>'C завтраками| Bed and breakfast'!BD4</f>
        <v>45746</v>
      </c>
    </row>
    <row r="4" spans="1:40" s="8" customFormat="1" x14ac:dyDescent="0.25">
      <c r="A4" s="5"/>
      <c r="B4" s="113">
        <f>'C завтраками| Bed and breakfast'!R5</f>
        <v>45640</v>
      </c>
      <c r="C4" s="113">
        <f>'C завтраками| Bed and breakfast'!S5</f>
        <v>45645</v>
      </c>
      <c r="D4" s="113">
        <f>'C завтраками| Bed and breakfast'!T5</f>
        <v>45647</v>
      </c>
      <c r="E4" s="113">
        <f>'C завтраками| Bed and breakfast'!U5</f>
        <v>45651</v>
      </c>
      <c r="F4" s="113">
        <f>'C завтраками| Bed and breakfast'!V5</f>
        <v>45652</v>
      </c>
      <c r="G4" s="113">
        <f>'C завтраками| Bed and breakfast'!W5</f>
        <v>45654</v>
      </c>
      <c r="H4" s="113">
        <f>'C завтраками| Bed and breakfast'!X5</f>
        <v>45655</v>
      </c>
      <c r="I4" s="113">
        <f>'C завтраками| Bed and breakfast'!Y5</f>
        <v>45656</v>
      </c>
      <c r="J4" s="113">
        <f>'C завтраками| Bed and breakfast'!Z5</f>
        <v>45657</v>
      </c>
      <c r="K4" s="113">
        <f>'C завтраками| Bed and breakfast'!AA5</f>
        <v>45661</v>
      </c>
      <c r="L4" s="113">
        <f>'C завтраками| Bed and breakfast'!AB5</f>
        <v>45663</v>
      </c>
      <c r="M4" s="113">
        <f>'C завтраками| Bed and breakfast'!AC5</f>
        <v>45664</v>
      </c>
      <c r="N4" s="113">
        <f>'C завтраками| Bed and breakfast'!AD5</f>
        <v>45665</v>
      </c>
      <c r="O4" s="113">
        <f>'C завтраками| Bed and breakfast'!AE5</f>
        <v>45666</v>
      </c>
      <c r="P4" s="113">
        <f>'C завтраками| Bed and breakfast'!AF5</f>
        <v>45668</v>
      </c>
      <c r="Q4" s="113">
        <f>'C завтраками| Bed and breakfast'!AG5</f>
        <v>45669</v>
      </c>
      <c r="R4" s="195">
        <f>'C завтраками| Bed and breakfast'!AH5</f>
        <v>45673</v>
      </c>
      <c r="S4" s="195">
        <f>'C завтраками| Bed and breakfast'!AI5</f>
        <v>45675</v>
      </c>
      <c r="T4" s="195">
        <f>'C завтраками| Bed and breakfast'!AJ5</f>
        <v>45680</v>
      </c>
      <c r="U4" s="195">
        <f>'C завтраками| Bed and breakfast'!AK5</f>
        <v>45682</v>
      </c>
      <c r="V4" s="195">
        <f>'C завтраками| Bed and breakfast'!AL5</f>
        <v>45687</v>
      </c>
      <c r="W4" s="195">
        <f>'C завтраками| Bed and breakfast'!AM5</f>
        <v>45694</v>
      </c>
      <c r="X4" s="195">
        <f>'C завтраками| Bed and breakfast'!AN5</f>
        <v>45696</v>
      </c>
      <c r="Y4" s="195">
        <f>'C завтраками| Bed and breakfast'!AO5</f>
        <v>45701</v>
      </c>
      <c r="Z4" s="195">
        <f>'C завтраками| Bed and breakfast'!AP5</f>
        <v>45703</v>
      </c>
      <c r="AA4" s="195">
        <f>'C завтраками| Bed and breakfast'!AQ5</f>
        <v>45708</v>
      </c>
      <c r="AB4" s="113">
        <f>'C завтраками| Bed and breakfast'!AR5</f>
        <v>45711</v>
      </c>
      <c r="AC4" s="113">
        <f>'C завтраками| Bed and breakfast'!AS5</f>
        <v>45716</v>
      </c>
      <c r="AD4" s="113">
        <f>'C завтраками| Bed and breakfast'!AT5</f>
        <v>45717</v>
      </c>
      <c r="AE4" s="113">
        <f>'C завтраками| Bed and breakfast'!AU5</f>
        <v>45722</v>
      </c>
      <c r="AF4" s="113">
        <f>'C завтраками| Bed and breakfast'!AV5</f>
        <v>45725</v>
      </c>
      <c r="AG4" s="113">
        <f>'C завтраками| Bed and breakfast'!AW5</f>
        <v>45726</v>
      </c>
      <c r="AH4" s="113">
        <f>'C завтраками| Bed and breakfast'!AX5</f>
        <v>45729</v>
      </c>
      <c r="AI4" s="113">
        <f>'C завтраками| Bed and breakfast'!AY5</f>
        <v>45731</v>
      </c>
      <c r="AJ4" s="113">
        <f>'C завтраками| Bed and breakfast'!AZ5</f>
        <v>45736</v>
      </c>
      <c r="AK4" s="113">
        <f>'C завтраками| Bed and breakfast'!BA5</f>
        <v>45738</v>
      </c>
      <c r="AL4" s="113">
        <f>'C завтраками| Bed and breakfast'!BB5</f>
        <v>45743</v>
      </c>
      <c r="AM4" s="113">
        <f>'C завтраками| Bed and breakfast'!BC5</f>
        <v>45745</v>
      </c>
      <c r="AN4" s="113">
        <f>'C завтраками| Bed and breakfast'!BD5</f>
        <v>45747</v>
      </c>
    </row>
    <row r="5" spans="1:4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40" s="16" customFormat="1" ht="12" customHeight="1" x14ac:dyDescent="0.2">
      <c r="A6" s="43">
        <v>1</v>
      </c>
      <c r="B6" s="13">
        <f>'C завтраками| Bed and breakfast'!R7*0.9</f>
        <v>5670</v>
      </c>
      <c r="C6" s="13">
        <f>'C завтраками| Bed and breakfast'!S7*0.9</f>
        <v>6210</v>
      </c>
      <c r="D6" s="13">
        <f>'C завтраками| Bed and breakfast'!T7*0.9</f>
        <v>9090</v>
      </c>
      <c r="E6" s="13">
        <f>'C завтраками| Bed and breakfast'!U7*0.9</f>
        <v>8280</v>
      </c>
      <c r="F6" s="13">
        <f>'C завтраками| Bed and breakfast'!V7*0.9</f>
        <v>9900</v>
      </c>
      <c r="G6" s="13">
        <f>'C завтраками| Bed and breakfast'!W7*0.9</f>
        <v>13050</v>
      </c>
      <c r="H6" s="13">
        <f>'C завтраками| Bed and breakfast'!X7*0.9</f>
        <v>20700</v>
      </c>
      <c r="I6" s="13">
        <f>'C завтраками| Bed and breakfast'!Y7*0.9</f>
        <v>22500</v>
      </c>
      <c r="J6" s="13">
        <f>'C завтраками| Bed and breakfast'!Z7*0.9</f>
        <v>31500</v>
      </c>
      <c r="K6" s="13">
        <f>'C завтраками| Bed and breakfast'!AA7*0.9</f>
        <v>31500</v>
      </c>
      <c r="L6" s="13">
        <f>'C завтраками| Bed and breakfast'!AB7*0.9</f>
        <v>27450</v>
      </c>
      <c r="M6" s="13">
        <f>'C завтраками| Bed and breakfast'!AC7*0.9</f>
        <v>20700</v>
      </c>
      <c r="N6" s="13">
        <f>'C завтраками| Bed and breakfast'!AD7*0.9</f>
        <v>18000</v>
      </c>
      <c r="O6" s="13">
        <f>'C завтраками| Bed and breakfast'!AE7*0.9</f>
        <v>12600</v>
      </c>
      <c r="P6" s="13">
        <f>'C завтраками| Bed and breakfast'!AF7*0.9</f>
        <v>13500</v>
      </c>
      <c r="Q6" s="13">
        <f>'C завтраками| Bed and breakfast'!AG7*0.9</f>
        <v>12600</v>
      </c>
      <c r="R6" s="13">
        <f>'C завтраками| Bed and breakfast'!AH7*0.9</f>
        <v>12600</v>
      </c>
      <c r="S6" s="13">
        <f>'C завтраками| Bed and breakfast'!AI7*0.9</f>
        <v>14400</v>
      </c>
      <c r="T6" s="205">
        <f>'C завтраками| Bed and breakfast'!AJ7*0.9</f>
        <v>14400</v>
      </c>
      <c r="U6" s="13">
        <f>'C завтраками| Bed and breakfast'!AK7*0.9</f>
        <v>16200</v>
      </c>
      <c r="V6" s="13">
        <f>'C завтраками| Bed and breakfast'!AL7*0.9</f>
        <v>16200</v>
      </c>
      <c r="W6" s="205">
        <f>'C завтраками| Bed and breakfast'!AM7*0.9</f>
        <v>17100</v>
      </c>
      <c r="X6" s="13">
        <f>'C завтраками| Bed and breakfast'!AN7*0.9</f>
        <v>17100</v>
      </c>
      <c r="Y6" s="205">
        <f>'C завтраками| Bed and breakfast'!AO7*0.9</f>
        <v>17100</v>
      </c>
      <c r="Z6" s="205">
        <f>'C завтраками| Bed and breakfast'!AP7*0.9</f>
        <v>21780</v>
      </c>
      <c r="AA6" s="205">
        <f>'C завтраками| Bed and breakfast'!AQ7*0.9</f>
        <v>21780</v>
      </c>
      <c r="AB6" s="13">
        <f>'C завтраками| Bed and breakfast'!AR7*0.9</f>
        <v>21780</v>
      </c>
      <c r="AC6" s="13">
        <f>'C завтраками| Bed and breakfast'!AS7*0.9</f>
        <v>17100</v>
      </c>
      <c r="AD6" s="13">
        <f>'C завтраками| Bed and breakfast'!AT7*0.9</f>
        <v>16200</v>
      </c>
      <c r="AE6" s="13">
        <f>'C завтраками| Bed and breakfast'!AU7*0.9</f>
        <v>12600</v>
      </c>
      <c r="AF6" s="13">
        <f>'C завтраками| Bed and breakfast'!AV7*0.9</f>
        <v>14400</v>
      </c>
      <c r="AG6" s="13">
        <f>'C завтраками| Bed and breakfast'!AW7*0.9</f>
        <v>13500</v>
      </c>
      <c r="AH6" s="13">
        <f>'C завтраками| Bed and breakfast'!AX7*0.9</f>
        <v>8730</v>
      </c>
      <c r="AI6" s="13">
        <f>'C завтраками| Bed and breakfast'!AY7*0.9</f>
        <v>9630</v>
      </c>
      <c r="AJ6" s="13">
        <f>'C завтраками| Bed and breakfast'!AZ7*0.9</f>
        <v>8730</v>
      </c>
      <c r="AK6" s="13">
        <f>'C завтраками| Bed and breakfast'!BA7*0.9</f>
        <v>9630</v>
      </c>
      <c r="AL6" s="13">
        <f>'C завтраками| Bed and breakfast'!BB7*0.9</f>
        <v>8280</v>
      </c>
      <c r="AM6" s="13">
        <f>'C завтраками| Bed and breakfast'!BC7*0.9</f>
        <v>9180</v>
      </c>
      <c r="AN6" s="13">
        <f>'C завтраками| Bed and breakfast'!BD7*0.9</f>
        <v>8280</v>
      </c>
    </row>
    <row r="7" spans="1:40" s="16" customFormat="1" ht="12" customHeight="1" x14ac:dyDescent="0.2">
      <c r="A7" s="43">
        <v>2</v>
      </c>
      <c r="B7" s="13">
        <f>'C завтраками| Bed and breakfast'!R8*0.9</f>
        <v>6840</v>
      </c>
      <c r="C7" s="13">
        <f>'C завтраками| Bed and breakfast'!S8*0.9</f>
        <v>7380</v>
      </c>
      <c r="D7" s="13">
        <f>'C завтраками| Bed and breakfast'!T8*0.9</f>
        <v>10260</v>
      </c>
      <c r="E7" s="13">
        <f>'C завтраками| Bed and breakfast'!U8*0.9</f>
        <v>9450</v>
      </c>
      <c r="F7" s="13">
        <f>'C завтраками| Bed and breakfast'!V8*0.9</f>
        <v>11070</v>
      </c>
      <c r="G7" s="13">
        <f>'C завтраками| Bed and breakfast'!W8*0.9</f>
        <v>14220</v>
      </c>
      <c r="H7" s="13">
        <f>'C завтраками| Bed and breakfast'!X8*0.9</f>
        <v>22410</v>
      </c>
      <c r="I7" s="13">
        <f>'C завтраками| Bed and breakfast'!Y8*0.9</f>
        <v>24210</v>
      </c>
      <c r="J7" s="13">
        <f>'C завтраками| Bed and breakfast'!Z8*0.9</f>
        <v>33210</v>
      </c>
      <c r="K7" s="13">
        <f>'C завтраками| Bed and breakfast'!AA8*0.9</f>
        <v>33210</v>
      </c>
      <c r="L7" s="13">
        <f>'C завтраками| Bed and breakfast'!AB8*0.9</f>
        <v>29160</v>
      </c>
      <c r="M7" s="13">
        <f>'C завтраками| Bed and breakfast'!AC8*0.9</f>
        <v>22410</v>
      </c>
      <c r="N7" s="13">
        <f>'C завтраками| Bed and breakfast'!AD8*0.9</f>
        <v>19710</v>
      </c>
      <c r="O7" s="13">
        <f>'C завтраками| Bed and breakfast'!AE8*0.9</f>
        <v>14130</v>
      </c>
      <c r="P7" s="13">
        <f>'C завтраками| Bed and breakfast'!AF8*0.9</f>
        <v>15030</v>
      </c>
      <c r="Q7" s="13">
        <f>'C завтраками| Bed and breakfast'!AG8*0.9</f>
        <v>14130</v>
      </c>
      <c r="R7" s="13">
        <f>'C завтраками| Bed and breakfast'!AH8*0.9</f>
        <v>14130</v>
      </c>
      <c r="S7" s="13">
        <f>'C завтраками| Bed and breakfast'!AI8*0.9</f>
        <v>15930</v>
      </c>
      <c r="T7" s="205">
        <f>'C завтраками| Bed and breakfast'!AJ8*0.9</f>
        <v>15930</v>
      </c>
      <c r="U7" s="13">
        <f>'C завтраками| Bed and breakfast'!AK8*0.9</f>
        <v>17730</v>
      </c>
      <c r="V7" s="13">
        <f>'C завтраками| Bed and breakfast'!AL8*0.9</f>
        <v>17730</v>
      </c>
      <c r="W7" s="205">
        <f>'C завтраками| Bed and breakfast'!AM8*0.9</f>
        <v>18630</v>
      </c>
      <c r="X7" s="13">
        <f>'C завтраками| Bed and breakfast'!AN8*0.9</f>
        <v>18630</v>
      </c>
      <c r="Y7" s="205">
        <f>'C завтраками| Bed and breakfast'!AO8*0.9</f>
        <v>18630</v>
      </c>
      <c r="Z7" s="205">
        <f>'C завтраками| Bed and breakfast'!AP8*0.9</f>
        <v>23310</v>
      </c>
      <c r="AA7" s="205">
        <f>'C завтраками| Bed and breakfast'!AQ8*0.9</f>
        <v>23310</v>
      </c>
      <c r="AB7" s="13">
        <f>'C завтраками| Bed and breakfast'!AR8*0.9</f>
        <v>23310</v>
      </c>
      <c r="AC7" s="13">
        <f>'C завтраками| Bed and breakfast'!AS8*0.9</f>
        <v>18630</v>
      </c>
      <c r="AD7" s="13">
        <f>'C завтраками| Bed and breakfast'!AT8*0.9</f>
        <v>17730</v>
      </c>
      <c r="AE7" s="13">
        <f>'C завтраками| Bed and breakfast'!AU8*0.9</f>
        <v>14130</v>
      </c>
      <c r="AF7" s="13">
        <f>'C завтраками| Bed and breakfast'!AV8*0.9</f>
        <v>15930</v>
      </c>
      <c r="AG7" s="13">
        <f>'C завтраками| Bed and breakfast'!AW8*0.9</f>
        <v>15030</v>
      </c>
      <c r="AH7" s="13">
        <f>'C завтраками| Bed and breakfast'!AX8*0.9</f>
        <v>10260</v>
      </c>
      <c r="AI7" s="13">
        <f>'C завтраками| Bed and breakfast'!AY8*0.9</f>
        <v>11160</v>
      </c>
      <c r="AJ7" s="13">
        <f>'C завтраками| Bed and breakfast'!AZ8*0.9</f>
        <v>10260</v>
      </c>
      <c r="AK7" s="13">
        <f>'C завтраками| Bed and breakfast'!BA8*0.9</f>
        <v>11160</v>
      </c>
      <c r="AL7" s="13">
        <f>'C завтраками| Bed and breakfast'!BB8*0.9</f>
        <v>9810</v>
      </c>
      <c r="AM7" s="13">
        <f>'C завтраками| Bed and breakfast'!BC8*0.9</f>
        <v>10710</v>
      </c>
      <c r="AN7" s="13">
        <f>'C завтраками| Bed and breakfast'!BD8*0.9</f>
        <v>9810</v>
      </c>
    </row>
    <row r="8" spans="1:4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s="16" customFormat="1" ht="12" customHeight="1" x14ac:dyDescent="0.2">
      <c r="A9" s="43">
        <v>1</v>
      </c>
      <c r="B9" s="13">
        <f>'C завтраками| Bed and breakfast'!R10*0.9</f>
        <v>7020</v>
      </c>
      <c r="C9" s="13">
        <f>'C завтраками| Bed and breakfast'!S10*0.9</f>
        <v>7560</v>
      </c>
      <c r="D9" s="13">
        <f>'C завтраками| Bed and breakfast'!T10*0.9</f>
        <v>10440</v>
      </c>
      <c r="E9" s="13">
        <f>'C завтраками| Bed and breakfast'!U10*0.9</f>
        <v>9630</v>
      </c>
      <c r="F9" s="13">
        <f>'C завтраками| Bed and breakfast'!V10*0.9</f>
        <v>11250</v>
      </c>
      <c r="G9" s="13">
        <f>'C завтраками| Bed and breakfast'!W10*0.9</f>
        <v>14400</v>
      </c>
      <c r="H9" s="13">
        <f>'C завтраками| Bed and breakfast'!X10*0.9</f>
        <v>22950</v>
      </c>
      <c r="I9" s="13">
        <f>'C завтраками| Bed and breakfast'!Y10*0.9</f>
        <v>24750</v>
      </c>
      <c r="J9" s="13">
        <f>'C завтраками| Bed and breakfast'!Z10*0.9</f>
        <v>33750</v>
      </c>
      <c r="K9" s="13">
        <f>'C завтраками| Bed and breakfast'!AA10*0.9</f>
        <v>33750</v>
      </c>
      <c r="L9" s="13">
        <f>'C завтраками| Bed and breakfast'!AB10*0.9</f>
        <v>29700</v>
      </c>
      <c r="M9" s="13">
        <f>'C завтраками| Bed and breakfast'!AC10*0.9</f>
        <v>22950</v>
      </c>
      <c r="N9" s="13">
        <f>'C завтраками| Bed and breakfast'!AD10*0.9</f>
        <v>20250</v>
      </c>
      <c r="O9" s="13">
        <f>'C завтраками| Bed and breakfast'!AE10*0.9</f>
        <v>14850</v>
      </c>
      <c r="P9" s="13">
        <f>'C завтраками| Bed and breakfast'!AF10*0.9</f>
        <v>15750</v>
      </c>
      <c r="Q9" s="13">
        <f>'C завтраками| Bed and breakfast'!AG10*0.9</f>
        <v>14850</v>
      </c>
      <c r="R9" s="205">
        <f>'C завтраками| Bed and breakfast'!AH10*0.9</f>
        <v>14850</v>
      </c>
      <c r="S9" s="205">
        <f>'C завтраками| Bed and breakfast'!AI10*0.9</f>
        <v>16650</v>
      </c>
      <c r="T9" s="205">
        <f>'C завтраками| Bed and breakfast'!AJ10*0.9</f>
        <v>16650</v>
      </c>
      <c r="U9" s="205">
        <f>'C завтраками| Bed and breakfast'!AK10*0.9</f>
        <v>18450</v>
      </c>
      <c r="V9" s="205">
        <f>'C завтраками| Bed and breakfast'!AL10*0.9</f>
        <v>18450</v>
      </c>
      <c r="W9" s="205">
        <f>'C завтраками| Bed and breakfast'!AM10*0.9</f>
        <v>19350</v>
      </c>
      <c r="X9" s="205">
        <f>'C завтраками| Bed and breakfast'!AN10*0.9</f>
        <v>19350</v>
      </c>
      <c r="Y9" s="205">
        <f>'C завтраками| Bed and breakfast'!AO10*0.9</f>
        <v>19350</v>
      </c>
      <c r="Z9" s="205">
        <f>'C завтраками| Bed and breakfast'!AP10*0.9</f>
        <v>24030</v>
      </c>
      <c r="AA9" s="205">
        <f>'C завтраками| Bed and breakfast'!AQ10*0.9</f>
        <v>24030</v>
      </c>
      <c r="AB9" s="13">
        <f>'C завтраками| Bed and breakfast'!AR10*0.9</f>
        <v>24030</v>
      </c>
      <c r="AC9" s="13">
        <f>'C завтраками| Bed and breakfast'!AS10*0.9</f>
        <v>19350</v>
      </c>
      <c r="AD9" s="13">
        <f>'C завтраками| Bed and breakfast'!AT10*0.9</f>
        <v>18450</v>
      </c>
      <c r="AE9" s="13">
        <f>'C завтраками| Bed and breakfast'!AU10*0.9</f>
        <v>14850</v>
      </c>
      <c r="AF9" s="13">
        <f>'C завтраками| Bed and breakfast'!AV10*0.9</f>
        <v>16650</v>
      </c>
      <c r="AG9" s="13">
        <f>'C завтраками| Bed and breakfast'!AW10*0.9</f>
        <v>15750</v>
      </c>
      <c r="AH9" s="13">
        <f>'C завтраками| Bed and breakfast'!AX10*0.9</f>
        <v>10260</v>
      </c>
      <c r="AI9" s="13">
        <f>'C завтраками| Bed and breakfast'!AY10*0.9</f>
        <v>11160</v>
      </c>
      <c r="AJ9" s="13">
        <f>'C завтраками| Bed and breakfast'!AZ10*0.9</f>
        <v>10260</v>
      </c>
      <c r="AK9" s="13">
        <f>'C завтраками| Bed and breakfast'!BA10*0.9</f>
        <v>11160</v>
      </c>
      <c r="AL9" s="13">
        <f>'C завтраками| Bed and breakfast'!BB10*0.9</f>
        <v>9810</v>
      </c>
      <c r="AM9" s="13">
        <f>'C завтраками| Bed and breakfast'!BC10*0.9</f>
        <v>10710</v>
      </c>
      <c r="AN9" s="13">
        <f>'C завтраками| Bed and breakfast'!BD10*0.9</f>
        <v>9810</v>
      </c>
    </row>
    <row r="10" spans="1:40" s="16" customFormat="1" ht="12" customHeight="1" x14ac:dyDescent="0.2">
      <c r="A10" s="43">
        <v>2</v>
      </c>
      <c r="B10" s="13">
        <f>'C завтраками| Bed and breakfast'!R11*0.9</f>
        <v>8190</v>
      </c>
      <c r="C10" s="13">
        <f>'C завтраками| Bed and breakfast'!S11*0.9</f>
        <v>8730</v>
      </c>
      <c r="D10" s="13">
        <f>'C завтраками| Bed and breakfast'!T11*0.9</f>
        <v>11610</v>
      </c>
      <c r="E10" s="13">
        <f>'C завтраками| Bed and breakfast'!U11*0.9</f>
        <v>10800</v>
      </c>
      <c r="F10" s="13">
        <f>'C завтраками| Bed and breakfast'!V11*0.9</f>
        <v>12420</v>
      </c>
      <c r="G10" s="13">
        <f>'C завтраками| Bed and breakfast'!W11*0.9</f>
        <v>15570</v>
      </c>
      <c r="H10" s="13">
        <f>'C завтраками| Bed and breakfast'!X11*0.9</f>
        <v>24660</v>
      </c>
      <c r="I10" s="13">
        <f>'C завтраками| Bed and breakfast'!Y11*0.9</f>
        <v>26460</v>
      </c>
      <c r="J10" s="13">
        <f>'C завтраками| Bed and breakfast'!Z11*0.9</f>
        <v>35460</v>
      </c>
      <c r="K10" s="13">
        <f>'C завтраками| Bed and breakfast'!AA11*0.9</f>
        <v>35460</v>
      </c>
      <c r="L10" s="13">
        <f>'C завтраками| Bed and breakfast'!AB11*0.9</f>
        <v>31410</v>
      </c>
      <c r="M10" s="13">
        <f>'C завтраками| Bed and breakfast'!AC11*0.9</f>
        <v>24660</v>
      </c>
      <c r="N10" s="13">
        <f>'C завтраками| Bed and breakfast'!AD11*0.9</f>
        <v>21960</v>
      </c>
      <c r="O10" s="13">
        <f>'C завтраками| Bed and breakfast'!AE11*0.9</f>
        <v>16380</v>
      </c>
      <c r="P10" s="13">
        <f>'C завтраками| Bed and breakfast'!AF11*0.9</f>
        <v>17280</v>
      </c>
      <c r="Q10" s="13">
        <f>'C завтраками| Bed and breakfast'!AG11*0.9</f>
        <v>16380</v>
      </c>
      <c r="R10" s="205">
        <f>'C завтраками| Bed and breakfast'!AH11*0.9</f>
        <v>16380</v>
      </c>
      <c r="S10" s="205">
        <f>'C завтраками| Bed and breakfast'!AI11*0.9</f>
        <v>18180</v>
      </c>
      <c r="T10" s="205">
        <f>'C завтраками| Bed and breakfast'!AJ11*0.9</f>
        <v>18180</v>
      </c>
      <c r="U10" s="205">
        <f>'C завтраками| Bed and breakfast'!AK11*0.9</f>
        <v>19980</v>
      </c>
      <c r="V10" s="205">
        <f>'C завтраками| Bed and breakfast'!AL11*0.9</f>
        <v>19980</v>
      </c>
      <c r="W10" s="205">
        <f>'C завтраками| Bed and breakfast'!AM11*0.9</f>
        <v>20880</v>
      </c>
      <c r="X10" s="205">
        <f>'C завтраками| Bed and breakfast'!AN11*0.9</f>
        <v>20880</v>
      </c>
      <c r="Y10" s="205">
        <f>'C завтраками| Bed and breakfast'!AO11*0.9</f>
        <v>20880</v>
      </c>
      <c r="Z10" s="205">
        <f>'C завтраками| Bed and breakfast'!AP11*0.9</f>
        <v>25560</v>
      </c>
      <c r="AA10" s="205">
        <f>'C завтраками| Bed and breakfast'!AQ11*0.9</f>
        <v>25560</v>
      </c>
      <c r="AB10" s="13">
        <f>'C завтраками| Bed and breakfast'!AR11*0.9</f>
        <v>25560</v>
      </c>
      <c r="AC10" s="13">
        <f>'C завтраками| Bed and breakfast'!AS11*0.9</f>
        <v>20880</v>
      </c>
      <c r="AD10" s="13">
        <f>'C завтраками| Bed and breakfast'!AT11*0.9</f>
        <v>19980</v>
      </c>
      <c r="AE10" s="13">
        <f>'C завтраками| Bed and breakfast'!AU11*0.9</f>
        <v>16380</v>
      </c>
      <c r="AF10" s="13">
        <f>'C завтраками| Bed and breakfast'!AV11*0.9</f>
        <v>18180</v>
      </c>
      <c r="AG10" s="13">
        <f>'C завтраками| Bed and breakfast'!AW11*0.9</f>
        <v>17280</v>
      </c>
      <c r="AH10" s="13">
        <f>'C завтраками| Bed and breakfast'!AX11*0.9</f>
        <v>11790</v>
      </c>
      <c r="AI10" s="13">
        <f>'C завтраками| Bed and breakfast'!AY11*0.9</f>
        <v>12690</v>
      </c>
      <c r="AJ10" s="13">
        <f>'C завтраками| Bed and breakfast'!AZ11*0.9</f>
        <v>11790</v>
      </c>
      <c r="AK10" s="13">
        <f>'C завтраками| Bed and breakfast'!BA11*0.9</f>
        <v>12690</v>
      </c>
      <c r="AL10" s="13">
        <f>'C завтраками| Bed and breakfast'!BB11*0.9</f>
        <v>11340</v>
      </c>
      <c r="AM10" s="13">
        <f>'C завтраками| Bed and breakfast'!BC11*0.9</f>
        <v>12240</v>
      </c>
      <c r="AN10" s="13">
        <f>'C завтраками| Bed and breakfast'!BD11*0.9</f>
        <v>11340</v>
      </c>
    </row>
    <row r="11" spans="1:40"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s="16" customFormat="1" ht="12" customHeight="1" x14ac:dyDescent="0.2">
      <c r="A12" s="4">
        <v>1</v>
      </c>
      <c r="B12" s="13">
        <f>'C завтраками| Bed and breakfast'!R13*0.9</f>
        <v>11520</v>
      </c>
      <c r="C12" s="13">
        <f>'C завтраками| Bed and breakfast'!S13*0.9</f>
        <v>12060</v>
      </c>
      <c r="D12" s="13">
        <f>'C завтраками| Bed and breakfast'!T13*0.9</f>
        <v>14940</v>
      </c>
      <c r="E12" s="13">
        <f>'C завтраками| Bed and breakfast'!U13*0.9</f>
        <v>14130</v>
      </c>
      <c r="F12" s="13">
        <f>'C завтраками| Bed and breakfast'!V13*0.9</f>
        <v>15750</v>
      </c>
      <c r="G12" s="13">
        <f>'C завтраками| Bed and breakfast'!W13*0.9</f>
        <v>18900</v>
      </c>
      <c r="H12" s="13">
        <f>'C завтраками| Bed and breakfast'!X13*0.9</f>
        <v>29700</v>
      </c>
      <c r="I12" s="13">
        <f>'C завтраками| Bed and breakfast'!Y13*0.9</f>
        <v>31500</v>
      </c>
      <c r="J12" s="13">
        <f>'C завтраками| Bed and breakfast'!Z13*0.9</f>
        <v>40500</v>
      </c>
      <c r="K12" s="13">
        <f>'C завтраками| Bed and breakfast'!AA13*0.9</f>
        <v>40500</v>
      </c>
      <c r="L12" s="13">
        <f>'C завтраками| Bed and breakfast'!AB13*0.9</f>
        <v>36450</v>
      </c>
      <c r="M12" s="13">
        <f>'C завтраками| Bed and breakfast'!AC13*0.9</f>
        <v>29700</v>
      </c>
      <c r="N12" s="13">
        <f>'C завтраками| Bed and breakfast'!AD13*0.9</f>
        <v>27000</v>
      </c>
      <c r="O12" s="13">
        <f>'C завтраками| Bed and breakfast'!AE13*0.9</f>
        <v>21600</v>
      </c>
      <c r="P12" s="13">
        <f>'C завтраками| Bed and breakfast'!AF13*0.9</f>
        <v>22500</v>
      </c>
      <c r="Q12" s="13">
        <f>'C завтраками| Bed and breakfast'!AG13*0.9</f>
        <v>21600</v>
      </c>
      <c r="R12" s="205">
        <f>'C завтраками| Bed and breakfast'!AH13*0.9</f>
        <v>21600</v>
      </c>
      <c r="S12" s="205">
        <f>'C завтраками| Bed and breakfast'!AI13*0.9</f>
        <v>23400</v>
      </c>
      <c r="T12" s="205">
        <f>'C завтраками| Bed and breakfast'!AJ13*0.9</f>
        <v>23400</v>
      </c>
      <c r="U12" s="205">
        <f>'C завтраками| Bed and breakfast'!AK13*0.9</f>
        <v>25200</v>
      </c>
      <c r="V12" s="205">
        <f>'C завтраками| Bed and breakfast'!AL13*0.9</f>
        <v>25200</v>
      </c>
      <c r="W12" s="205">
        <f>'C завтраками| Bed and breakfast'!AM13*0.9</f>
        <v>26100</v>
      </c>
      <c r="X12" s="205">
        <f>'C завтраками| Bed and breakfast'!AN13*0.9</f>
        <v>26100</v>
      </c>
      <c r="Y12" s="205">
        <f>'C завтраками| Bed and breakfast'!AO13*0.9</f>
        <v>26100</v>
      </c>
      <c r="Z12" s="205">
        <f>'C завтраками| Bed and breakfast'!AP13*0.9</f>
        <v>30780</v>
      </c>
      <c r="AA12" s="205">
        <f>'C завтраками| Bed and breakfast'!AQ13*0.9</f>
        <v>30780</v>
      </c>
      <c r="AB12" s="13">
        <f>'C завтраками| Bed and breakfast'!AR13*0.9</f>
        <v>30780</v>
      </c>
      <c r="AC12" s="13">
        <f>'C завтраками| Bed and breakfast'!AS13*0.9</f>
        <v>26100</v>
      </c>
      <c r="AD12" s="13">
        <f>'C завтраками| Bed and breakfast'!AT13*0.9</f>
        <v>25200</v>
      </c>
      <c r="AE12" s="13">
        <f>'C завтраками| Bed and breakfast'!AU13*0.9</f>
        <v>21600</v>
      </c>
      <c r="AF12" s="13">
        <f>'C завтраками| Bed and breakfast'!AV13*0.9</f>
        <v>23400</v>
      </c>
      <c r="AG12" s="13">
        <f>'C завтраками| Bed and breakfast'!AW13*0.9</f>
        <v>22500</v>
      </c>
      <c r="AH12" s="13">
        <f>'C завтраками| Bed and breakfast'!AX13*0.9</f>
        <v>13680</v>
      </c>
      <c r="AI12" s="13">
        <f>'C завтраками| Bed and breakfast'!AY13*0.9</f>
        <v>14580</v>
      </c>
      <c r="AJ12" s="13">
        <f>'C завтраками| Bed and breakfast'!AZ13*0.9</f>
        <v>13680</v>
      </c>
      <c r="AK12" s="13">
        <f>'C завтраками| Bed and breakfast'!BA13*0.9</f>
        <v>14580</v>
      </c>
      <c r="AL12" s="13">
        <f>'C завтраками| Bed and breakfast'!BB13*0.9</f>
        <v>13230</v>
      </c>
      <c r="AM12" s="13">
        <f>'C завтраками| Bed and breakfast'!BC13*0.9</f>
        <v>14130</v>
      </c>
      <c r="AN12" s="13">
        <f>'C завтраками| Bed and breakfast'!BD13*0.9</f>
        <v>13230</v>
      </c>
    </row>
    <row r="13" spans="1:40" s="16" customFormat="1" ht="12" customHeight="1" x14ac:dyDescent="0.2">
      <c r="A13" s="4">
        <v>2</v>
      </c>
      <c r="B13" s="13">
        <f>'C завтраками| Bed and breakfast'!R14*0.9</f>
        <v>12690</v>
      </c>
      <c r="C13" s="13">
        <f>'C завтраками| Bed and breakfast'!S14*0.9</f>
        <v>13230</v>
      </c>
      <c r="D13" s="13">
        <f>'C завтраками| Bed and breakfast'!T14*0.9</f>
        <v>16110</v>
      </c>
      <c r="E13" s="13">
        <f>'C завтраками| Bed and breakfast'!U14*0.9</f>
        <v>15300</v>
      </c>
      <c r="F13" s="13">
        <f>'C завтраками| Bed and breakfast'!V14*0.9</f>
        <v>16920</v>
      </c>
      <c r="G13" s="13">
        <f>'C завтраками| Bed and breakfast'!W14*0.9</f>
        <v>20070</v>
      </c>
      <c r="H13" s="13">
        <f>'C завтраками| Bed and breakfast'!X14*0.9</f>
        <v>31410</v>
      </c>
      <c r="I13" s="13">
        <f>'C завтраками| Bed and breakfast'!Y14*0.9</f>
        <v>33210</v>
      </c>
      <c r="J13" s="13">
        <f>'C завтраками| Bed and breakfast'!Z14*0.9</f>
        <v>42210</v>
      </c>
      <c r="K13" s="13">
        <f>'C завтраками| Bed and breakfast'!AA14*0.9</f>
        <v>42210</v>
      </c>
      <c r="L13" s="13">
        <f>'C завтраками| Bed and breakfast'!AB14*0.9</f>
        <v>38160</v>
      </c>
      <c r="M13" s="13">
        <f>'C завтраками| Bed and breakfast'!AC14*0.9</f>
        <v>31410</v>
      </c>
      <c r="N13" s="13">
        <f>'C завтраками| Bed and breakfast'!AD14*0.9</f>
        <v>28710</v>
      </c>
      <c r="O13" s="13">
        <f>'C завтраками| Bed and breakfast'!AE14*0.9</f>
        <v>23130</v>
      </c>
      <c r="P13" s="13">
        <f>'C завтраками| Bed and breakfast'!AF14*0.9</f>
        <v>24030</v>
      </c>
      <c r="Q13" s="13">
        <f>'C завтраками| Bed and breakfast'!AG14*0.9</f>
        <v>23130</v>
      </c>
      <c r="R13" s="205">
        <f>'C завтраками| Bed and breakfast'!AH14*0.9</f>
        <v>23130</v>
      </c>
      <c r="S13" s="205">
        <f>'C завтраками| Bed and breakfast'!AI14*0.9</f>
        <v>24930</v>
      </c>
      <c r="T13" s="205">
        <f>'C завтраками| Bed and breakfast'!AJ14*0.9</f>
        <v>24930</v>
      </c>
      <c r="U13" s="205">
        <f>'C завтраками| Bed and breakfast'!AK14*0.9</f>
        <v>26730</v>
      </c>
      <c r="V13" s="205">
        <f>'C завтраками| Bed and breakfast'!AL14*0.9</f>
        <v>26730</v>
      </c>
      <c r="W13" s="205">
        <f>'C завтраками| Bed and breakfast'!AM14*0.9</f>
        <v>27630</v>
      </c>
      <c r="X13" s="205">
        <f>'C завтраками| Bed and breakfast'!AN14*0.9</f>
        <v>27630</v>
      </c>
      <c r="Y13" s="205">
        <f>'C завтраками| Bed and breakfast'!AO14*0.9</f>
        <v>27630</v>
      </c>
      <c r="Z13" s="205">
        <f>'C завтраками| Bed and breakfast'!AP14*0.9</f>
        <v>32310</v>
      </c>
      <c r="AA13" s="205">
        <f>'C завтраками| Bed and breakfast'!AQ14*0.9</f>
        <v>32310</v>
      </c>
      <c r="AB13" s="13">
        <f>'C завтраками| Bed and breakfast'!AR14*0.9</f>
        <v>32310</v>
      </c>
      <c r="AC13" s="13">
        <f>'C завтраками| Bed and breakfast'!AS14*0.9</f>
        <v>27630</v>
      </c>
      <c r="AD13" s="13">
        <f>'C завтраками| Bed and breakfast'!AT14*0.9</f>
        <v>26730</v>
      </c>
      <c r="AE13" s="13">
        <f>'C завтраками| Bed and breakfast'!AU14*0.9</f>
        <v>23130</v>
      </c>
      <c r="AF13" s="13">
        <f>'C завтраками| Bed and breakfast'!AV14*0.9</f>
        <v>24930</v>
      </c>
      <c r="AG13" s="13">
        <f>'C завтраками| Bed and breakfast'!AW14*0.9</f>
        <v>24030</v>
      </c>
      <c r="AH13" s="13">
        <f>'C завтраками| Bed and breakfast'!AX14*0.9</f>
        <v>15210</v>
      </c>
      <c r="AI13" s="13">
        <f>'C завтраками| Bed and breakfast'!AY14*0.9</f>
        <v>16110</v>
      </c>
      <c r="AJ13" s="13">
        <f>'C завтраками| Bed and breakfast'!AZ14*0.9</f>
        <v>15210</v>
      </c>
      <c r="AK13" s="13">
        <f>'C завтраками| Bed and breakfast'!BA14*0.9</f>
        <v>16110</v>
      </c>
      <c r="AL13" s="13">
        <f>'C завтраками| Bed and breakfast'!BB14*0.9</f>
        <v>14760</v>
      </c>
      <c r="AM13" s="13">
        <f>'C завтраками| Bed and breakfast'!BC14*0.9</f>
        <v>15660</v>
      </c>
      <c r="AN13" s="13">
        <f>'C завтраками| Bed and breakfast'!BD14*0.9</f>
        <v>14760</v>
      </c>
    </row>
    <row r="14" spans="1:4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s="16" customFormat="1" ht="12" customHeight="1" x14ac:dyDescent="0.2">
      <c r="A15" s="4">
        <v>1</v>
      </c>
      <c r="B15" s="13">
        <f>'C завтраками| Bed and breakfast'!R16*0.9</f>
        <v>13320</v>
      </c>
      <c r="C15" s="13">
        <f>'C завтраками| Bed and breakfast'!S16*0.9</f>
        <v>13860</v>
      </c>
      <c r="D15" s="13">
        <f>'C завтраками| Bed and breakfast'!T16*0.9</f>
        <v>16740</v>
      </c>
      <c r="E15" s="13">
        <f>'C завтраками| Bed and breakfast'!U16*0.9</f>
        <v>15930</v>
      </c>
      <c r="F15" s="13">
        <f>'C завтраками| Bed and breakfast'!V16*0.9</f>
        <v>17550</v>
      </c>
      <c r="G15" s="13">
        <f>'C завтраками| Bed and breakfast'!W16*0.9</f>
        <v>20700</v>
      </c>
      <c r="H15" s="13">
        <f>'C завтраками| Bed and breakfast'!X16*0.9</f>
        <v>34200</v>
      </c>
      <c r="I15" s="13">
        <f>'C завтраками| Bed and breakfast'!Y16*0.9</f>
        <v>36000</v>
      </c>
      <c r="J15" s="13">
        <f>'C завтраками| Bed and breakfast'!Z16*0.9</f>
        <v>45000</v>
      </c>
      <c r="K15" s="13">
        <f>'C завтраками| Bed and breakfast'!AA16*0.9</f>
        <v>45000</v>
      </c>
      <c r="L15" s="13">
        <f>'C завтраками| Bed and breakfast'!AB16*0.9</f>
        <v>40950</v>
      </c>
      <c r="M15" s="13">
        <f>'C завтраками| Bed and breakfast'!AC16*0.9</f>
        <v>34200</v>
      </c>
      <c r="N15" s="13">
        <f>'C завтраками| Bed and breakfast'!AD16*0.9</f>
        <v>31500</v>
      </c>
      <c r="O15" s="13">
        <f>'C завтраками| Bed and breakfast'!AE16*0.9</f>
        <v>26100</v>
      </c>
      <c r="P15" s="13">
        <f>'C завтраками| Bed and breakfast'!AF16*0.9</f>
        <v>27000</v>
      </c>
      <c r="Q15" s="13">
        <f>'C завтраками| Bed and breakfast'!AG16*0.9</f>
        <v>26100</v>
      </c>
      <c r="R15" s="205">
        <f>'C завтраками| Bed and breakfast'!AH16*0.9</f>
        <v>26100</v>
      </c>
      <c r="S15" s="205">
        <f>'C завтраками| Bed and breakfast'!AI16*0.9</f>
        <v>27900</v>
      </c>
      <c r="T15" s="205">
        <f>'C завтраками| Bed and breakfast'!AJ16*0.9</f>
        <v>27900</v>
      </c>
      <c r="U15" s="205">
        <f>'C завтраками| Bed and breakfast'!AK16*0.9</f>
        <v>29700</v>
      </c>
      <c r="V15" s="205">
        <f>'C завтраками| Bed and breakfast'!AL16*0.9</f>
        <v>29700</v>
      </c>
      <c r="W15" s="205">
        <f>'C завтраками| Bed and breakfast'!AM16*0.9</f>
        <v>30600</v>
      </c>
      <c r="X15" s="205">
        <f>'C завтраками| Bed and breakfast'!AN16*0.9</f>
        <v>30600</v>
      </c>
      <c r="Y15" s="205">
        <f>'C завтраками| Bed and breakfast'!AO16*0.9</f>
        <v>30600</v>
      </c>
      <c r="Z15" s="205">
        <f>'C завтраками| Bed and breakfast'!AP16*0.9</f>
        <v>35280</v>
      </c>
      <c r="AA15" s="205">
        <f>'C завтраками| Bed and breakfast'!AQ16*0.9</f>
        <v>35280</v>
      </c>
      <c r="AB15" s="13">
        <f>'C завтраками| Bed and breakfast'!AR16*0.9</f>
        <v>35280</v>
      </c>
      <c r="AC15" s="13">
        <f>'C завтраками| Bed and breakfast'!AS16*0.9</f>
        <v>30600</v>
      </c>
      <c r="AD15" s="13">
        <f>'C завтраками| Bed and breakfast'!AT16*0.9</f>
        <v>29700</v>
      </c>
      <c r="AE15" s="13">
        <f>'C завтраками| Bed and breakfast'!AU16*0.9</f>
        <v>26100</v>
      </c>
      <c r="AF15" s="13">
        <f>'C завтраками| Bed and breakfast'!AV16*0.9</f>
        <v>27900</v>
      </c>
      <c r="AG15" s="13">
        <f>'C завтраками| Bed and breakfast'!AW16*0.9</f>
        <v>27000</v>
      </c>
      <c r="AH15" s="13">
        <f>'C завтраками| Bed and breakfast'!AX16*0.9</f>
        <v>16380</v>
      </c>
      <c r="AI15" s="13">
        <f>'C завтраками| Bed and breakfast'!AY16*0.9</f>
        <v>17280</v>
      </c>
      <c r="AJ15" s="13">
        <f>'C завтраками| Bed and breakfast'!AZ16*0.9</f>
        <v>16380</v>
      </c>
      <c r="AK15" s="13">
        <f>'C завтраками| Bed and breakfast'!BA16*0.9</f>
        <v>17280</v>
      </c>
      <c r="AL15" s="13">
        <f>'C завтраками| Bed and breakfast'!BB16*0.9</f>
        <v>15930</v>
      </c>
      <c r="AM15" s="13">
        <f>'C завтраками| Bed and breakfast'!BC16*0.9</f>
        <v>16830</v>
      </c>
      <c r="AN15" s="13">
        <f>'C завтраками| Bed and breakfast'!BD16*0.9</f>
        <v>15930</v>
      </c>
    </row>
    <row r="16" spans="1:40" s="16" customFormat="1" ht="12" customHeight="1" x14ac:dyDescent="0.2">
      <c r="A16" s="278">
        <v>2</v>
      </c>
      <c r="B16" s="13">
        <f>'C завтраками| Bed and breakfast'!R17*0.9</f>
        <v>14490</v>
      </c>
      <c r="C16" s="13">
        <f>'C завтраками| Bed and breakfast'!S17*0.9</f>
        <v>15030</v>
      </c>
      <c r="D16" s="13">
        <f>'C завтраками| Bed and breakfast'!T17*0.9</f>
        <v>17910</v>
      </c>
      <c r="E16" s="13">
        <f>'C завтраками| Bed and breakfast'!U17*0.9</f>
        <v>17100</v>
      </c>
      <c r="F16" s="13">
        <f>'C завтраками| Bed and breakfast'!V17*0.9</f>
        <v>18720</v>
      </c>
      <c r="G16" s="13">
        <f>'C завтраками| Bed and breakfast'!W17*0.9</f>
        <v>21870</v>
      </c>
      <c r="H16" s="13">
        <f>'C завтраками| Bed and breakfast'!X17*0.9</f>
        <v>35910</v>
      </c>
      <c r="I16" s="13">
        <f>'C завтраками| Bed and breakfast'!Y17*0.9</f>
        <v>37710</v>
      </c>
      <c r="J16" s="13">
        <f>'C завтраками| Bed and breakfast'!Z17*0.9</f>
        <v>46710</v>
      </c>
      <c r="K16" s="13">
        <f>'C завтраками| Bed and breakfast'!AA17*0.9</f>
        <v>46710</v>
      </c>
      <c r="L16" s="13">
        <f>'C завтраками| Bed and breakfast'!AB17*0.9</f>
        <v>42660</v>
      </c>
      <c r="M16" s="13">
        <f>'C завтраками| Bed and breakfast'!AC17*0.9</f>
        <v>35910</v>
      </c>
      <c r="N16" s="13">
        <f>'C завтраками| Bed and breakfast'!AD17*0.9</f>
        <v>33210</v>
      </c>
      <c r="O16" s="13">
        <f>'C завтраками| Bed and breakfast'!AE17*0.9</f>
        <v>27630</v>
      </c>
      <c r="P16" s="13">
        <f>'C завтраками| Bed and breakfast'!AF17*0.9</f>
        <v>28530</v>
      </c>
      <c r="Q16" s="13">
        <f>'C завтраками| Bed and breakfast'!AG17*0.9</f>
        <v>27630</v>
      </c>
      <c r="R16" s="205">
        <f>'C завтраками| Bed and breakfast'!AH17*0.9</f>
        <v>27630</v>
      </c>
      <c r="S16" s="205">
        <f>'C завтраками| Bed and breakfast'!AI17*0.9</f>
        <v>29430</v>
      </c>
      <c r="T16" s="205">
        <f>'C завтраками| Bed and breakfast'!AJ17*0.9</f>
        <v>29430</v>
      </c>
      <c r="U16" s="205">
        <f>'C завтраками| Bed and breakfast'!AK17*0.9</f>
        <v>31230</v>
      </c>
      <c r="V16" s="205">
        <f>'C завтраками| Bed and breakfast'!AL17*0.9</f>
        <v>31230</v>
      </c>
      <c r="W16" s="205">
        <f>'C завтраками| Bed and breakfast'!AM17*0.9</f>
        <v>32130</v>
      </c>
      <c r="X16" s="205">
        <f>'C завтраками| Bed and breakfast'!AN17*0.9</f>
        <v>32130</v>
      </c>
      <c r="Y16" s="205">
        <f>'C завтраками| Bed and breakfast'!AO17*0.9</f>
        <v>32130</v>
      </c>
      <c r="Z16" s="205">
        <f>'C завтраками| Bed and breakfast'!AP17*0.9</f>
        <v>36810</v>
      </c>
      <c r="AA16" s="205">
        <f>'C завтраками| Bed and breakfast'!AQ17*0.9</f>
        <v>36810</v>
      </c>
      <c r="AB16" s="13">
        <f>'C завтраками| Bed and breakfast'!AR17*0.9</f>
        <v>36810</v>
      </c>
      <c r="AC16" s="13">
        <f>'C завтраками| Bed and breakfast'!AS17*0.9</f>
        <v>32130</v>
      </c>
      <c r="AD16" s="13">
        <f>'C завтраками| Bed and breakfast'!AT17*0.9</f>
        <v>31230</v>
      </c>
      <c r="AE16" s="13">
        <f>'C завтраками| Bed and breakfast'!AU17*0.9</f>
        <v>27630</v>
      </c>
      <c r="AF16" s="13">
        <f>'C завтраками| Bed and breakfast'!AV17*0.9</f>
        <v>29430</v>
      </c>
      <c r="AG16" s="13">
        <f>'C завтраками| Bed and breakfast'!AW17*0.9</f>
        <v>28530</v>
      </c>
      <c r="AH16" s="13">
        <f>'C завтраками| Bed and breakfast'!AX17*0.9</f>
        <v>17910</v>
      </c>
      <c r="AI16" s="13">
        <f>'C завтраками| Bed and breakfast'!AY17*0.9</f>
        <v>18810</v>
      </c>
      <c r="AJ16" s="13">
        <f>'C завтраками| Bed and breakfast'!AZ17*0.9</f>
        <v>17910</v>
      </c>
      <c r="AK16" s="13">
        <f>'C завтраками| Bed and breakfast'!BA17*0.9</f>
        <v>18810</v>
      </c>
      <c r="AL16" s="13">
        <f>'C завтраками| Bed and breakfast'!BB17*0.9</f>
        <v>17460</v>
      </c>
      <c r="AM16" s="13">
        <f>'C завтраками| Bed and breakfast'!BC17*0.9</f>
        <v>18360</v>
      </c>
      <c r="AN16" s="13">
        <f>'C завтраками| Bed and breakfast'!BD17*0.9</f>
        <v>17460</v>
      </c>
    </row>
    <row r="17" spans="1:40"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0" s="16" customFormat="1" ht="12" customHeight="1" x14ac:dyDescent="0.2">
      <c r="A18" s="4">
        <v>1</v>
      </c>
      <c r="B18" s="13">
        <f>'C завтраками| Bed and breakfast'!R19*0.9</f>
        <v>19170</v>
      </c>
      <c r="C18" s="13">
        <f>'C завтраками| Bed and breakfast'!S19*0.9</f>
        <v>19710</v>
      </c>
      <c r="D18" s="13">
        <f>'C завтраками| Bed and breakfast'!T19*0.9</f>
        <v>22590</v>
      </c>
      <c r="E18" s="13">
        <f>'C завтраками| Bed and breakfast'!U19*0.9</f>
        <v>21780</v>
      </c>
      <c r="F18" s="13">
        <f>'C завтраками| Bed and breakfast'!V19*0.9</f>
        <v>23400</v>
      </c>
      <c r="G18" s="13">
        <f>'C завтраками| Bed and breakfast'!W19*0.9</f>
        <v>26550</v>
      </c>
      <c r="H18" s="13">
        <f>'C завтраками| Bed and breakfast'!X19*0.9</f>
        <v>36900</v>
      </c>
      <c r="I18" s="13">
        <f>'C завтраками| Bed and breakfast'!Y19*0.9</f>
        <v>38700</v>
      </c>
      <c r="J18" s="13">
        <f>'C завтраками| Bed and breakfast'!Z19*0.9</f>
        <v>47700</v>
      </c>
      <c r="K18" s="13">
        <f>'C завтраками| Bed and breakfast'!AA19*0.9</f>
        <v>47700</v>
      </c>
      <c r="L18" s="13">
        <f>'C завтраками| Bed and breakfast'!AB19*0.9</f>
        <v>43650</v>
      </c>
      <c r="M18" s="13">
        <f>'C завтраками| Bed and breakfast'!AC19*0.9</f>
        <v>36900</v>
      </c>
      <c r="N18" s="13">
        <f>'C завтраками| Bed and breakfast'!AD19*0.9</f>
        <v>34200</v>
      </c>
      <c r="O18" s="13">
        <f>'C завтраками| Bed and breakfast'!AE19*0.9</f>
        <v>28800</v>
      </c>
      <c r="P18" s="13">
        <f>'C завтраками| Bed and breakfast'!AF19*0.9</f>
        <v>29700</v>
      </c>
      <c r="Q18" s="13">
        <f>'C завтраками| Bed and breakfast'!AG19*0.9</f>
        <v>28800</v>
      </c>
      <c r="R18" s="205">
        <f>'C завтраками| Bed and breakfast'!AH19*0.9</f>
        <v>28800</v>
      </c>
      <c r="S18" s="205">
        <f>'C завтраками| Bed and breakfast'!AI19*0.9</f>
        <v>30600</v>
      </c>
      <c r="T18" s="205">
        <f>'C завтраками| Bed and breakfast'!AJ19*0.9</f>
        <v>30600</v>
      </c>
      <c r="U18" s="205">
        <f>'C завтраками| Bed and breakfast'!AK19*0.9</f>
        <v>32400</v>
      </c>
      <c r="V18" s="205">
        <f>'C завтраками| Bed and breakfast'!AL19*0.9</f>
        <v>32400</v>
      </c>
      <c r="W18" s="205">
        <f>'C завтраками| Bed and breakfast'!AM19*0.9</f>
        <v>33300</v>
      </c>
      <c r="X18" s="205">
        <f>'C завтраками| Bed and breakfast'!AN19*0.9</f>
        <v>33300</v>
      </c>
      <c r="Y18" s="205">
        <f>'C завтраками| Bed and breakfast'!AO19*0.9</f>
        <v>33300</v>
      </c>
      <c r="Z18" s="205">
        <f>'C завтраками| Bed and breakfast'!AP19*0.9</f>
        <v>37980</v>
      </c>
      <c r="AA18" s="205">
        <f>'C завтраками| Bed and breakfast'!AQ19*0.9</f>
        <v>37980</v>
      </c>
      <c r="AB18" s="13">
        <f>'C завтраками| Bed and breakfast'!AR19*0.9</f>
        <v>37980</v>
      </c>
      <c r="AC18" s="13">
        <f>'C завтраками| Bed and breakfast'!AS19*0.9</f>
        <v>33300</v>
      </c>
      <c r="AD18" s="13">
        <f>'C завтраками| Bed and breakfast'!AT19*0.9</f>
        <v>32400</v>
      </c>
      <c r="AE18" s="13">
        <f>'C завтраками| Bed and breakfast'!AU19*0.9</f>
        <v>28800</v>
      </c>
      <c r="AF18" s="13">
        <f>'C завтраками| Bed and breakfast'!AV19*0.9</f>
        <v>30600</v>
      </c>
      <c r="AG18" s="13">
        <f>'C завтраками| Bed and breakfast'!AW19*0.9</f>
        <v>29700</v>
      </c>
      <c r="AH18" s="13">
        <f>'C завтраками| Bed and breakfast'!AX19*0.9</f>
        <v>22230</v>
      </c>
      <c r="AI18" s="13">
        <f>'C завтраками| Bed and breakfast'!AY19*0.9</f>
        <v>23130</v>
      </c>
      <c r="AJ18" s="13">
        <f>'C завтраками| Bed and breakfast'!AZ19*0.9</f>
        <v>22230</v>
      </c>
      <c r="AK18" s="13">
        <f>'C завтраками| Bed and breakfast'!BA19*0.9</f>
        <v>23130</v>
      </c>
      <c r="AL18" s="13">
        <f>'C завтраками| Bed and breakfast'!BB19*0.9</f>
        <v>21780</v>
      </c>
      <c r="AM18" s="13">
        <f>'C завтраками| Bed and breakfast'!BC19*0.9</f>
        <v>22680</v>
      </c>
      <c r="AN18" s="13">
        <f>'C завтраками| Bed and breakfast'!BD19*0.9</f>
        <v>21780</v>
      </c>
    </row>
    <row r="19" spans="1:40" s="16" customFormat="1" ht="12" customHeight="1" x14ac:dyDescent="0.2">
      <c r="A19" s="278">
        <v>2</v>
      </c>
      <c r="B19" s="13">
        <f>'C завтраками| Bed and breakfast'!R20*0.9</f>
        <v>20340</v>
      </c>
      <c r="C19" s="13">
        <f>'C завтраками| Bed and breakfast'!S20*0.9</f>
        <v>20880</v>
      </c>
      <c r="D19" s="13">
        <f>'C завтраками| Bed and breakfast'!T20*0.9</f>
        <v>23760</v>
      </c>
      <c r="E19" s="13">
        <f>'C завтраками| Bed and breakfast'!U20*0.9</f>
        <v>22950</v>
      </c>
      <c r="F19" s="13">
        <f>'C завтраками| Bed and breakfast'!V20*0.9</f>
        <v>24570</v>
      </c>
      <c r="G19" s="13">
        <f>'C завтраками| Bed and breakfast'!W20*0.9</f>
        <v>27720</v>
      </c>
      <c r="H19" s="13">
        <f>'C завтраками| Bed and breakfast'!X20*0.9</f>
        <v>38610</v>
      </c>
      <c r="I19" s="13">
        <f>'C завтраками| Bed and breakfast'!Y20*0.9</f>
        <v>40410</v>
      </c>
      <c r="J19" s="13">
        <f>'C завтраками| Bed and breakfast'!Z20*0.9</f>
        <v>49410</v>
      </c>
      <c r="K19" s="13">
        <f>'C завтраками| Bed and breakfast'!AA20*0.9</f>
        <v>49410</v>
      </c>
      <c r="L19" s="13">
        <f>'C завтраками| Bed and breakfast'!AB20*0.9</f>
        <v>45360</v>
      </c>
      <c r="M19" s="13">
        <f>'C завтраками| Bed and breakfast'!AC20*0.9</f>
        <v>38610</v>
      </c>
      <c r="N19" s="13">
        <f>'C завтраками| Bed and breakfast'!AD20*0.9</f>
        <v>35910</v>
      </c>
      <c r="O19" s="13">
        <f>'C завтраками| Bed and breakfast'!AE20*0.9</f>
        <v>30330</v>
      </c>
      <c r="P19" s="13">
        <f>'C завтраками| Bed and breakfast'!AF20*0.9</f>
        <v>31230</v>
      </c>
      <c r="Q19" s="13">
        <f>'C завтраками| Bed and breakfast'!AG20*0.9</f>
        <v>30330</v>
      </c>
      <c r="R19" s="205">
        <f>'C завтраками| Bed and breakfast'!AH20*0.9</f>
        <v>30330</v>
      </c>
      <c r="S19" s="205">
        <f>'C завтраками| Bed and breakfast'!AI20*0.9</f>
        <v>32130</v>
      </c>
      <c r="T19" s="205">
        <f>'C завтраками| Bed and breakfast'!AJ20*0.9</f>
        <v>32130</v>
      </c>
      <c r="U19" s="205">
        <f>'C завтраками| Bed and breakfast'!AK20*0.9</f>
        <v>33930</v>
      </c>
      <c r="V19" s="205">
        <f>'C завтраками| Bed and breakfast'!AL20*0.9</f>
        <v>33930</v>
      </c>
      <c r="W19" s="205">
        <f>'C завтраками| Bed and breakfast'!AM20*0.9</f>
        <v>34830</v>
      </c>
      <c r="X19" s="205">
        <f>'C завтраками| Bed and breakfast'!AN20*0.9</f>
        <v>34830</v>
      </c>
      <c r="Y19" s="205">
        <f>'C завтраками| Bed and breakfast'!AO20*0.9</f>
        <v>34830</v>
      </c>
      <c r="Z19" s="205">
        <f>'C завтраками| Bed and breakfast'!AP20*0.9</f>
        <v>39510</v>
      </c>
      <c r="AA19" s="205">
        <f>'C завтраками| Bed and breakfast'!AQ20*0.9</f>
        <v>39510</v>
      </c>
      <c r="AB19" s="13">
        <f>'C завтраками| Bed and breakfast'!AR20*0.9</f>
        <v>39510</v>
      </c>
      <c r="AC19" s="13">
        <f>'C завтраками| Bed and breakfast'!AS20*0.9</f>
        <v>34830</v>
      </c>
      <c r="AD19" s="13">
        <f>'C завтраками| Bed and breakfast'!AT20*0.9</f>
        <v>33930</v>
      </c>
      <c r="AE19" s="13">
        <f>'C завтраками| Bed and breakfast'!AU20*0.9</f>
        <v>30330</v>
      </c>
      <c r="AF19" s="13">
        <f>'C завтраками| Bed and breakfast'!AV20*0.9</f>
        <v>32130</v>
      </c>
      <c r="AG19" s="13">
        <f>'C завтраками| Bed and breakfast'!AW20*0.9</f>
        <v>31230</v>
      </c>
      <c r="AH19" s="13">
        <f>'C завтраками| Bed and breakfast'!AX20*0.9</f>
        <v>23760</v>
      </c>
      <c r="AI19" s="13">
        <f>'C завтраками| Bed and breakfast'!AY20*0.9</f>
        <v>24660</v>
      </c>
      <c r="AJ19" s="13">
        <f>'C завтраками| Bed and breakfast'!AZ20*0.9</f>
        <v>23760</v>
      </c>
      <c r="AK19" s="13">
        <f>'C завтраками| Bed and breakfast'!BA20*0.9</f>
        <v>24660</v>
      </c>
      <c r="AL19" s="13">
        <f>'C завтраками| Bed and breakfast'!BB20*0.9</f>
        <v>23310</v>
      </c>
      <c r="AM19" s="13">
        <f>'C завтраками| Bed and breakfast'!BC20*0.9</f>
        <v>24210</v>
      </c>
      <c r="AN19" s="13">
        <f>'C завтраками| Bed and breakfast'!BD20*0.9</f>
        <v>23310</v>
      </c>
    </row>
    <row r="20" spans="1:40" s="16" customFormat="1" ht="12" customHeight="1" x14ac:dyDescent="0.2">
      <c r="A20" s="278">
        <v>3</v>
      </c>
      <c r="B20" s="13">
        <f>'C завтраками| Bed and breakfast'!R21*0.9</f>
        <v>21510</v>
      </c>
      <c r="C20" s="13">
        <f>'C завтраками| Bed and breakfast'!S21*0.9</f>
        <v>22050</v>
      </c>
      <c r="D20" s="13">
        <f>'C завтраками| Bed and breakfast'!T21*0.9</f>
        <v>24930</v>
      </c>
      <c r="E20" s="13">
        <f>'C завтраками| Bed and breakfast'!U21*0.9</f>
        <v>24120</v>
      </c>
      <c r="F20" s="13">
        <f>'C завтраками| Bed and breakfast'!V21*0.9</f>
        <v>25740</v>
      </c>
      <c r="G20" s="13">
        <f>'C завтраками| Bed and breakfast'!W21*0.9</f>
        <v>28890</v>
      </c>
      <c r="H20" s="13">
        <f>'C завтраками| Bed and breakfast'!X21*0.9</f>
        <v>40320</v>
      </c>
      <c r="I20" s="13">
        <f>'C завтраками| Bed and breakfast'!Y21*0.9</f>
        <v>42120</v>
      </c>
      <c r="J20" s="13">
        <f>'C завтраками| Bed and breakfast'!Z21*0.9</f>
        <v>51120</v>
      </c>
      <c r="K20" s="13">
        <f>'C завтраками| Bed and breakfast'!AA21*0.9</f>
        <v>51120</v>
      </c>
      <c r="L20" s="13">
        <f>'C завтраками| Bed and breakfast'!AB21*0.9</f>
        <v>47070</v>
      </c>
      <c r="M20" s="13">
        <f>'C завтраками| Bed and breakfast'!AC21*0.9</f>
        <v>40320</v>
      </c>
      <c r="N20" s="13">
        <f>'C завтраками| Bed and breakfast'!AD21*0.9</f>
        <v>37620</v>
      </c>
      <c r="O20" s="13">
        <f>'C завтраками| Bed and breakfast'!AE21*0.9</f>
        <v>31860</v>
      </c>
      <c r="P20" s="13">
        <f>'C завтраками| Bed and breakfast'!AF21*0.9</f>
        <v>32760</v>
      </c>
      <c r="Q20" s="13">
        <f>'C завтраками| Bed and breakfast'!AG21*0.9</f>
        <v>31860</v>
      </c>
      <c r="R20" s="205">
        <f>'C завтраками| Bed and breakfast'!AH21*0.9</f>
        <v>31860</v>
      </c>
      <c r="S20" s="205">
        <f>'C завтраками| Bed and breakfast'!AI21*0.9</f>
        <v>33660</v>
      </c>
      <c r="T20" s="205">
        <f>'C завтраками| Bed and breakfast'!AJ21*0.9</f>
        <v>33660</v>
      </c>
      <c r="U20" s="205">
        <f>'C завтраками| Bed and breakfast'!AK21*0.9</f>
        <v>35460</v>
      </c>
      <c r="V20" s="205">
        <f>'C завтраками| Bed and breakfast'!AL21*0.9</f>
        <v>35460</v>
      </c>
      <c r="W20" s="205">
        <f>'C завтраками| Bed and breakfast'!AM21*0.9</f>
        <v>36360</v>
      </c>
      <c r="X20" s="205">
        <f>'C завтраками| Bed and breakfast'!AN21*0.9</f>
        <v>36360</v>
      </c>
      <c r="Y20" s="205">
        <f>'C завтраками| Bed and breakfast'!AO21*0.9</f>
        <v>36360</v>
      </c>
      <c r="Z20" s="205">
        <f>'C завтраками| Bed and breakfast'!AP21*0.9</f>
        <v>41040</v>
      </c>
      <c r="AA20" s="205">
        <f>'C завтраками| Bed and breakfast'!AQ21*0.9</f>
        <v>41040</v>
      </c>
      <c r="AB20" s="13">
        <f>'C завтраками| Bed and breakfast'!AR21*0.9</f>
        <v>41040</v>
      </c>
      <c r="AC20" s="13">
        <f>'C завтраками| Bed and breakfast'!AS21*0.9</f>
        <v>36360</v>
      </c>
      <c r="AD20" s="13">
        <f>'C завтраками| Bed and breakfast'!AT21*0.9</f>
        <v>35460</v>
      </c>
      <c r="AE20" s="13">
        <f>'C завтраками| Bed and breakfast'!AU21*0.9</f>
        <v>31860</v>
      </c>
      <c r="AF20" s="13">
        <f>'C завтраками| Bed and breakfast'!AV21*0.9</f>
        <v>33660</v>
      </c>
      <c r="AG20" s="13">
        <f>'C завтраками| Bed and breakfast'!AW21*0.9</f>
        <v>32760</v>
      </c>
      <c r="AH20" s="13">
        <f>'C завтраками| Bed and breakfast'!AX21*0.9</f>
        <v>25290</v>
      </c>
      <c r="AI20" s="13">
        <f>'C завтраками| Bed and breakfast'!AY21*0.9</f>
        <v>26190</v>
      </c>
      <c r="AJ20" s="13">
        <f>'C завтраками| Bed and breakfast'!AZ21*0.9</f>
        <v>25290</v>
      </c>
      <c r="AK20" s="13">
        <f>'C завтраками| Bed and breakfast'!BA21*0.9</f>
        <v>26190</v>
      </c>
      <c r="AL20" s="13">
        <f>'C завтраками| Bed and breakfast'!BB21*0.9</f>
        <v>24840</v>
      </c>
      <c r="AM20" s="13">
        <f>'C завтраками| Bed and breakfast'!BC21*0.9</f>
        <v>25740</v>
      </c>
      <c r="AN20" s="13">
        <f>'C завтраками| Bed and breakfast'!BD21*0.9</f>
        <v>24840</v>
      </c>
    </row>
    <row r="21" spans="1:40" s="16" customFormat="1" ht="12" customHeight="1" x14ac:dyDescent="0.2">
      <c r="A21" s="278">
        <v>4</v>
      </c>
      <c r="B21" s="13">
        <f>'C завтраками| Bed and breakfast'!R22*0.9</f>
        <v>22680</v>
      </c>
      <c r="C21" s="13">
        <f>'C завтраками| Bed and breakfast'!S22*0.9</f>
        <v>23220</v>
      </c>
      <c r="D21" s="13">
        <f>'C завтраками| Bed and breakfast'!T22*0.9</f>
        <v>26100</v>
      </c>
      <c r="E21" s="13">
        <f>'C завтраками| Bed and breakfast'!U22*0.9</f>
        <v>25290</v>
      </c>
      <c r="F21" s="13">
        <f>'C завтраками| Bed and breakfast'!V22*0.9</f>
        <v>26910</v>
      </c>
      <c r="G21" s="13">
        <f>'C завтраками| Bed and breakfast'!W22*0.9</f>
        <v>30060</v>
      </c>
      <c r="H21" s="13">
        <f>'C завтраками| Bed and breakfast'!X22*0.9</f>
        <v>42030</v>
      </c>
      <c r="I21" s="13">
        <f>'C завтраками| Bed and breakfast'!Y22*0.9</f>
        <v>43830</v>
      </c>
      <c r="J21" s="13">
        <f>'C завтраками| Bed and breakfast'!Z22*0.9</f>
        <v>52830</v>
      </c>
      <c r="K21" s="13">
        <f>'C завтраками| Bed and breakfast'!AA22*0.9</f>
        <v>52830</v>
      </c>
      <c r="L21" s="13">
        <f>'C завтраками| Bed and breakfast'!AB22*0.9</f>
        <v>48780</v>
      </c>
      <c r="M21" s="13">
        <f>'C завтраками| Bed and breakfast'!AC22*0.9</f>
        <v>42030</v>
      </c>
      <c r="N21" s="13">
        <f>'C завтраками| Bed and breakfast'!AD22*0.9</f>
        <v>39330</v>
      </c>
      <c r="O21" s="13">
        <f>'C завтраками| Bed and breakfast'!AE22*0.9</f>
        <v>33390</v>
      </c>
      <c r="P21" s="13">
        <f>'C завтраками| Bed and breakfast'!AF22*0.9</f>
        <v>34290</v>
      </c>
      <c r="Q21" s="13">
        <f>'C завтраками| Bed and breakfast'!AG22*0.9</f>
        <v>33390</v>
      </c>
      <c r="R21" s="205">
        <f>'C завтраками| Bed and breakfast'!AH22*0.9</f>
        <v>33390</v>
      </c>
      <c r="S21" s="205">
        <f>'C завтраками| Bed and breakfast'!AI22*0.9</f>
        <v>35190</v>
      </c>
      <c r="T21" s="205">
        <f>'C завтраками| Bed and breakfast'!AJ22*0.9</f>
        <v>35190</v>
      </c>
      <c r="U21" s="205">
        <f>'C завтраками| Bed and breakfast'!AK22*0.9</f>
        <v>36990</v>
      </c>
      <c r="V21" s="205">
        <f>'C завтраками| Bed and breakfast'!AL22*0.9</f>
        <v>36990</v>
      </c>
      <c r="W21" s="205">
        <f>'C завтраками| Bed and breakfast'!AM22*0.9</f>
        <v>37890</v>
      </c>
      <c r="X21" s="205">
        <f>'C завтраками| Bed and breakfast'!AN22*0.9</f>
        <v>37890</v>
      </c>
      <c r="Y21" s="205">
        <f>'C завтраками| Bed and breakfast'!AO22*0.9</f>
        <v>37890</v>
      </c>
      <c r="Z21" s="205">
        <f>'C завтраками| Bed and breakfast'!AP22*0.9</f>
        <v>42570</v>
      </c>
      <c r="AA21" s="205">
        <f>'C завтраками| Bed and breakfast'!AQ22*0.9</f>
        <v>42570</v>
      </c>
      <c r="AB21" s="13">
        <f>'C завтраками| Bed and breakfast'!AR22*0.9</f>
        <v>42570</v>
      </c>
      <c r="AC21" s="13">
        <f>'C завтраками| Bed and breakfast'!AS22*0.9</f>
        <v>37890</v>
      </c>
      <c r="AD21" s="13">
        <f>'C завтраками| Bed and breakfast'!AT22*0.9</f>
        <v>36990</v>
      </c>
      <c r="AE21" s="13">
        <f>'C завтраками| Bed and breakfast'!AU22*0.9</f>
        <v>33390</v>
      </c>
      <c r="AF21" s="13">
        <f>'C завтраками| Bed and breakfast'!AV22*0.9</f>
        <v>35190</v>
      </c>
      <c r="AG21" s="13">
        <f>'C завтраками| Bed and breakfast'!AW22*0.9</f>
        <v>34290</v>
      </c>
      <c r="AH21" s="13">
        <f>'C завтраками| Bed and breakfast'!AX22*0.9</f>
        <v>26820</v>
      </c>
      <c r="AI21" s="13">
        <f>'C завтраками| Bed and breakfast'!AY22*0.9</f>
        <v>27720</v>
      </c>
      <c r="AJ21" s="13">
        <f>'C завтраками| Bed and breakfast'!AZ22*0.9</f>
        <v>26820</v>
      </c>
      <c r="AK21" s="13">
        <f>'C завтраками| Bed and breakfast'!BA22*0.9</f>
        <v>27720</v>
      </c>
      <c r="AL21" s="13">
        <f>'C завтраками| Bed and breakfast'!BB22*0.9</f>
        <v>26370</v>
      </c>
      <c r="AM21" s="13">
        <f>'C завтраками| Bed and breakfast'!BC22*0.9</f>
        <v>27270</v>
      </c>
      <c r="AN21" s="13">
        <f>'C завтраками| Bed and breakfast'!BD22*0.9</f>
        <v>26370</v>
      </c>
    </row>
    <row r="22" spans="1:40"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row>
    <row r="23" spans="1:40"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row>
    <row r="24" spans="1:40" s="16" customFormat="1" ht="12" customHeight="1" x14ac:dyDescent="0.2">
      <c r="A24" s="153" t="s">
        <v>169</v>
      </c>
      <c r="B24" s="113">
        <f t="shared" ref="B24:B25" si="0">B3</f>
        <v>45639</v>
      </c>
      <c r="C24" s="113">
        <f t="shared" ref="C24:AN24" si="1">C3</f>
        <v>45641</v>
      </c>
      <c r="D24" s="113">
        <f t="shared" si="1"/>
        <v>45646</v>
      </c>
      <c r="E24" s="113">
        <f t="shared" si="1"/>
        <v>45648</v>
      </c>
      <c r="F24" s="113">
        <f t="shared" si="1"/>
        <v>45652</v>
      </c>
      <c r="G24" s="113">
        <f t="shared" si="1"/>
        <v>45653</v>
      </c>
      <c r="H24" s="113">
        <f t="shared" si="1"/>
        <v>45655</v>
      </c>
      <c r="I24" s="113">
        <f t="shared" si="1"/>
        <v>45656</v>
      </c>
      <c r="J24" s="113">
        <f t="shared" si="1"/>
        <v>45657</v>
      </c>
      <c r="K24" s="113">
        <f t="shared" si="1"/>
        <v>45658</v>
      </c>
      <c r="L24" s="113">
        <f t="shared" si="1"/>
        <v>45662</v>
      </c>
      <c r="M24" s="113">
        <f t="shared" si="1"/>
        <v>45664</v>
      </c>
      <c r="N24" s="113">
        <f t="shared" si="1"/>
        <v>45665</v>
      </c>
      <c r="O24" s="113">
        <f t="shared" si="1"/>
        <v>45666</v>
      </c>
      <c r="P24" s="113">
        <f t="shared" si="1"/>
        <v>45667</v>
      </c>
      <c r="Q24" s="113">
        <f t="shared" si="1"/>
        <v>45669</v>
      </c>
      <c r="R24" s="195">
        <f t="shared" si="1"/>
        <v>45670</v>
      </c>
      <c r="S24" s="195">
        <f t="shared" si="1"/>
        <v>45674</v>
      </c>
      <c r="T24" s="195">
        <f t="shared" si="1"/>
        <v>45676</v>
      </c>
      <c r="U24" s="195">
        <f t="shared" si="1"/>
        <v>45681</v>
      </c>
      <c r="V24" s="195">
        <f t="shared" si="1"/>
        <v>45683</v>
      </c>
      <c r="W24" s="195">
        <f t="shared" si="1"/>
        <v>45688</v>
      </c>
      <c r="X24" s="195">
        <f t="shared" si="1"/>
        <v>45695</v>
      </c>
      <c r="Y24" s="195">
        <f t="shared" si="1"/>
        <v>45697</v>
      </c>
      <c r="Z24" s="195">
        <f t="shared" si="1"/>
        <v>45702</v>
      </c>
      <c r="AA24" s="195">
        <f t="shared" si="1"/>
        <v>45704</v>
      </c>
      <c r="AB24" s="113">
        <f t="shared" si="1"/>
        <v>45709</v>
      </c>
      <c r="AC24" s="113">
        <f t="shared" si="1"/>
        <v>45712</v>
      </c>
      <c r="AD24" s="113">
        <f t="shared" si="1"/>
        <v>45717</v>
      </c>
      <c r="AE24" s="113">
        <f t="shared" si="1"/>
        <v>45718</v>
      </c>
      <c r="AF24" s="113">
        <f t="shared" si="1"/>
        <v>45723</v>
      </c>
      <c r="AG24" s="113">
        <f t="shared" si="1"/>
        <v>45726</v>
      </c>
      <c r="AH24" s="113">
        <f t="shared" si="1"/>
        <v>45727</v>
      </c>
      <c r="AI24" s="113">
        <f t="shared" si="1"/>
        <v>45730</v>
      </c>
      <c r="AJ24" s="113">
        <f t="shared" si="1"/>
        <v>45732</v>
      </c>
      <c r="AK24" s="113">
        <f t="shared" si="1"/>
        <v>45737</v>
      </c>
      <c r="AL24" s="113">
        <f t="shared" si="1"/>
        <v>45739</v>
      </c>
      <c r="AM24" s="113">
        <f t="shared" si="1"/>
        <v>45744</v>
      </c>
      <c r="AN24" s="113">
        <f t="shared" si="1"/>
        <v>45746</v>
      </c>
    </row>
    <row r="25" spans="1:40" s="16" customFormat="1" ht="12" customHeight="1" x14ac:dyDescent="0.2">
      <c r="A25" s="178" t="s">
        <v>200</v>
      </c>
      <c r="B25" s="113">
        <f t="shared" si="0"/>
        <v>45640</v>
      </c>
      <c r="C25" s="113">
        <f t="shared" ref="C25:AN25" si="2">C4</f>
        <v>45645</v>
      </c>
      <c r="D25" s="113">
        <f t="shared" si="2"/>
        <v>45647</v>
      </c>
      <c r="E25" s="113">
        <f t="shared" si="2"/>
        <v>45651</v>
      </c>
      <c r="F25" s="113">
        <f t="shared" si="2"/>
        <v>45652</v>
      </c>
      <c r="G25" s="113">
        <f t="shared" si="2"/>
        <v>45654</v>
      </c>
      <c r="H25" s="113">
        <f t="shared" si="2"/>
        <v>45655</v>
      </c>
      <c r="I25" s="113">
        <f t="shared" si="2"/>
        <v>45656</v>
      </c>
      <c r="J25" s="113">
        <f t="shared" si="2"/>
        <v>45657</v>
      </c>
      <c r="K25" s="113">
        <f t="shared" si="2"/>
        <v>45661</v>
      </c>
      <c r="L25" s="113">
        <f t="shared" si="2"/>
        <v>45663</v>
      </c>
      <c r="M25" s="113">
        <f t="shared" si="2"/>
        <v>45664</v>
      </c>
      <c r="N25" s="113">
        <f t="shared" si="2"/>
        <v>45665</v>
      </c>
      <c r="O25" s="113">
        <f t="shared" si="2"/>
        <v>45666</v>
      </c>
      <c r="P25" s="113">
        <f t="shared" si="2"/>
        <v>45668</v>
      </c>
      <c r="Q25" s="113">
        <f t="shared" si="2"/>
        <v>45669</v>
      </c>
      <c r="R25" s="195">
        <f t="shared" si="2"/>
        <v>45673</v>
      </c>
      <c r="S25" s="195">
        <f t="shared" si="2"/>
        <v>45675</v>
      </c>
      <c r="T25" s="195">
        <f t="shared" si="2"/>
        <v>45680</v>
      </c>
      <c r="U25" s="195">
        <f t="shared" si="2"/>
        <v>45682</v>
      </c>
      <c r="V25" s="195">
        <f t="shared" si="2"/>
        <v>45687</v>
      </c>
      <c r="W25" s="195">
        <f t="shared" si="2"/>
        <v>45694</v>
      </c>
      <c r="X25" s="195">
        <f t="shared" si="2"/>
        <v>45696</v>
      </c>
      <c r="Y25" s="195">
        <f t="shared" si="2"/>
        <v>45701</v>
      </c>
      <c r="Z25" s="195">
        <f t="shared" si="2"/>
        <v>45703</v>
      </c>
      <c r="AA25" s="195">
        <f t="shared" si="2"/>
        <v>45708</v>
      </c>
      <c r="AB25" s="113">
        <f t="shared" si="2"/>
        <v>45711</v>
      </c>
      <c r="AC25" s="113">
        <f t="shared" si="2"/>
        <v>45716</v>
      </c>
      <c r="AD25" s="113">
        <f t="shared" si="2"/>
        <v>45717</v>
      </c>
      <c r="AE25" s="113">
        <f t="shared" si="2"/>
        <v>45722</v>
      </c>
      <c r="AF25" s="113">
        <f t="shared" si="2"/>
        <v>45725</v>
      </c>
      <c r="AG25" s="113">
        <f t="shared" si="2"/>
        <v>45726</v>
      </c>
      <c r="AH25" s="113">
        <f t="shared" si="2"/>
        <v>45729</v>
      </c>
      <c r="AI25" s="113">
        <f t="shared" si="2"/>
        <v>45731</v>
      </c>
      <c r="AJ25" s="113">
        <f t="shared" si="2"/>
        <v>45736</v>
      </c>
      <c r="AK25" s="113">
        <f t="shared" si="2"/>
        <v>45738</v>
      </c>
      <c r="AL25" s="113">
        <f t="shared" si="2"/>
        <v>45743</v>
      </c>
      <c r="AM25" s="113">
        <f t="shared" si="2"/>
        <v>45745</v>
      </c>
      <c r="AN25" s="113">
        <f t="shared" si="2"/>
        <v>45747</v>
      </c>
    </row>
    <row r="26" spans="1:40"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row>
    <row r="27" spans="1:40" s="16" customFormat="1" ht="12" customHeight="1" x14ac:dyDescent="0.2">
      <c r="A27" s="4">
        <v>1</v>
      </c>
      <c r="B27" s="13">
        <f t="shared" ref="B27:B28" si="3">ROUNDUP(B6*0.85,)+35</f>
        <v>4855</v>
      </c>
      <c r="C27" s="13">
        <f t="shared" ref="C27:AN27" si="4">ROUNDUP(C6*0.85,)+35</f>
        <v>5314</v>
      </c>
      <c r="D27" s="13">
        <f t="shared" si="4"/>
        <v>7762</v>
      </c>
      <c r="E27" s="13">
        <f t="shared" si="4"/>
        <v>7073</v>
      </c>
      <c r="F27" s="13">
        <f t="shared" si="4"/>
        <v>8450</v>
      </c>
      <c r="G27" s="13">
        <f t="shared" si="4"/>
        <v>11128</v>
      </c>
      <c r="H27" s="13">
        <f t="shared" si="4"/>
        <v>17630</v>
      </c>
      <c r="I27" s="13">
        <f t="shared" si="4"/>
        <v>19160</v>
      </c>
      <c r="J27" s="13">
        <f t="shared" si="4"/>
        <v>26810</v>
      </c>
      <c r="K27" s="13">
        <f t="shared" si="4"/>
        <v>26810</v>
      </c>
      <c r="L27" s="13">
        <f t="shared" si="4"/>
        <v>23368</v>
      </c>
      <c r="M27" s="13">
        <f t="shared" si="4"/>
        <v>17630</v>
      </c>
      <c r="N27" s="13">
        <f t="shared" si="4"/>
        <v>15335</v>
      </c>
      <c r="O27" s="13">
        <f t="shared" si="4"/>
        <v>10745</v>
      </c>
      <c r="P27" s="13">
        <f t="shared" si="4"/>
        <v>11510</v>
      </c>
      <c r="Q27" s="13">
        <f t="shared" si="4"/>
        <v>10745</v>
      </c>
      <c r="R27" s="13">
        <f t="shared" si="4"/>
        <v>10745</v>
      </c>
      <c r="S27" s="13">
        <f t="shared" si="4"/>
        <v>12275</v>
      </c>
      <c r="T27" s="205">
        <f t="shared" si="4"/>
        <v>12275</v>
      </c>
      <c r="U27" s="13">
        <f t="shared" si="4"/>
        <v>13805</v>
      </c>
      <c r="V27" s="13">
        <f t="shared" si="4"/>
        <v>13805</v>
      </c>
      <c r="W27" s="205">
        <f t="shared" si="4"/>
        <v>14570</v>
      </c>
      <c r="X27" s="13">
        <f t="shared" si="4"/>
        <v>14570</v>
      </c>
      <c r="Y27" s="205">
        <f t="shared" si="4"/>
        <v>14570</v>
      </c>
      <c r="Z27" s="205">
        <f t="shared" si="4"/>
        <v>18548</v>
      </c>
      <c r="AA27" s="205">
        <f t="shared" si="4"/>
        <v>18548</v>
      </c>
      <c r="AB27" s="13">
        <f t="shared" si="4"/>
        <v>18548</v>
      </c>
      <c r="AC27" s="13">
        <f t="shared" si="4"/>
        <v>14570</v>
      </c>
      <c r="AD27" s="13">
        <f t="shared" si="4"/>
        <v>13805</v>
      </c>
      <c r="AE27" s="13">
        <f t="shared" si="4"/>
        <v>10745</v>
      </c>
      <c r="AF27" s="13">
        <f t="shared" si="4"/>
        <v>12275</v>
      </c>
      <c r="AG27" s="13">
        <f t="shared" si="4"/>
        <v>11510</v>
      </c>
      <c r="AH27" s="13">
        <f t="shared" si="4"/>
        <v>7456</v>
      </c>
      <c r="AI27" s="13">
        <f t="shared" si="4"/>
        <v>8221</v>
      </c>
      <c r="AJ27" s="13">
        <f t="shared" si="4"/>
        <v>7456</v>
      </c>
      <c r="AK27" s="13">
        <f t="shared" si="4"/>
        <v>8221</v>
      </c>
      <c r="AL27" s="13">
        <f t="shared" si="4"/>
        <v>7073</v>
      </c>
      <c r="AM27" s="13">
        <f t="shared" si="4"/>
        <v>7838</v>
      </c>
      <c r="AN27" s="13">
        <f t="shared" si="4"/>
        <v>7073</v>
      </c>
    </row>
    <row r="28" spans="1:40" s="16" customFormat="1" ht="12" customHeight="1" x14ac:dyDescent="0.2">
      <c r="A28" s="4">
        <v>2</v>
      </c>
      <c r="B28" s="13">
        <f t="shared" si="3"/>
        <v>5849</v>
      </c>
      <c r="C28" s="13">
        <f t="shared" ref="C28:AN28" si="5">ROUNDUP(C7*0.85,)+35</f>
        <v>6308</v>
      </c>
      <c r="D28" s="13">
        <f t="shared" si="5"/>
        <v>8756</v>
      </c>
      <c r="E28" s="13">
        <f t="shared" si="5"/>
        <v>8068</v>
      </c>
      <c r="F28" s="13">
        <f t="shared" si="5"/>
        <v>9445</v>
      </c>
      <c r="G28" s="13">
        <f t="shared" si="5"/>
        <v>12122</v>
      </c>
      <c r="H28" s="13">
        <f t="shared" si="5"/>
        <v>19084</v>
      </c>
      <c r="I28" s="13">
        <f t="shared" si="5"/>
        <v>20614</v>
      </c>
      <c r="J28" s="13">
        <f t="shared" si="5"/>
        <v>28264</v>
      </c>
      <c r="K28" s="13">
        <f t="shared" si="5"/>
        <v>28264</v>
      </c>
      <c r="L28" s="13">
        <f t="shared" si="5"/>
        <v>24821</v>
      </c>
      <c r="M28" s="13">
        <f t="shared" si="5"/>
        <v>19084</v>
      </c>
      <c r="N28" s="13">
        <f t="shared" si="5"/>
        <v>16789</v>
      </c>
      <c r="O28" s="13">
        <f t="shared" si="5"/>
        <v>12046</v>
      </c>
      <c r="P28" s="13">
        <f t="shared" si="5"/>
        <v>12811</v>
      </c>
      <c r="Q28" s="13">
        <f t="shared" si="5"/>
        <v>12046</v>
      </c>
      <c r="R28" s="13">
        <f t="shared" si="5"/>
        <v>12046</v>
      </c>
      <c r="S28" s="13">
        <f t="shared" si="5"/>
        <v>13576</v>
      </c>
      <c r="T28" s="205">
        <f t="shared" si="5"/>
        <v>13576</v>
      </c>
      <c r="U28" s="13">
        <f t="shared" si="5"/>
        <v>15106</v>
      </c>
      <c r="V28" s="13">
        <f t="shared" si="5"/>
        <v>15106</v>
      </c>
      <c r="W28" s="205">
        <f t="shared" si="5"/>
        <v>15871</v>
      </c>
      <c r="X28" s="13">
        <f t="shared" si="5"/>
        <v>15871</v>
      </c>
      <c r="Y28" s="205">
        <f t="shared" si="5"/>
        <v>15871</v>
      </c>
      <c r="Z28" s="205">
        <f t="shared" si="5"/>
        <v>19849</v>
      </c>
      <c r="AA28" s="205">
        <f t="shared" si="5"/>
        <v>19849</v>
      </c>
      <c r="AB28" s="13">
        <f t="shared" si="5"/>
        <v>19849</v>
      </c>
      <c r="AC28" s="13">
        <f t="shared" si="5"/>
        <v>15871</v>
      </c>
      <c r="AD28" s="13">
        <f t="shared" si="5"/>
        <v>15106</v>
      </c>
      <c r="AE28" s="13">
        <f t="shared" si="5"/>
        <v>12046</v>
      </c>
      <c r="AF28" s="13">
        <f t="shared" si="5"/>
        <v>13576</v>
      </c>
      <c r="AG28" s="13">
        <f t="shared" si="5"/>
        <v>12811</v>
      </c>
      <c r="AH28" s="13">
        <f t="shared" si="5"/>
        <v>8756</v>
      </c>
      <c r="AI28" s="13">
        <f t="shared" si="5"/>
        <v>9521</v>
      </c>
      <c r="AJ28" s="13">
        <f t="shared" si="5"/>
        <v>8756</v>
      </c>
      <c r="AK28" s="13">
        <f t="shared" si="5"/>
        <v>9521</v>
      </c>
      <c r="AL28" s="13">
        <f t="shared" si="5"/>
        <v>8374</v>
      </c>
      <c r="AM28" s="13">
        <f t="shared" si="5"/>
        <v>9139</v>
      </c>
      <c r="AN28" s="13">
        <f t="shared" si="5"/>
        <v>8374</v>
      </c>
    </row>
    <row r="29" spans="1:4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0" s="16" customFormat="1" ht="12" customHeight="1" x14ac:dyDescent="0.2">
      <c r="A30" s="4">
        <v>1</v>
      </c>
      <c r="B30" s="13">
        <f t="shared" ref="B30:B31" si="6">ROUNDUP(B9*0.85,)+35</f>
        <v>6002</v>
      </c>
      <c r="C30" s="13">
        <f t="shared" ref="C30:AN30" si="7">ROUNDUP(C9*0.85,)+35</f>
        <v>6461</v>
      </c>
      <c r="D30" s="13">
        <f t="shared" si="7"/>
        <v>8909</v>
      </c>
      <c r="E30" s="13">
        <f t="shared" si="7"/>
        <v>8221</v>
      </c>
      <c r="F30" s="13">
        <f t="shared" si="7"/>
        <v>9598</v>
      </c>
      <c r="G30" s="13">
        <f t="shared" si="7"/>
        <v>12275</v>
      </c>
      <c r="H30" s="13">
        <f t="shared" si="7"/>
        <v>19543</v>
      </c>
      <c r="I30" s="13">
        <f t="shared" si="7"/>
        <v>21073</v>
      </c>
      <c r="J30" s="13">
        <f t="shared" si="7"/>
        <v>28723</v>
      </c>
      <c r="K30" s="13">
        <f t="shared" si="7"/>
        <v>28723</v>
      </c>
      <c r="L30" s="13">
        <f t="shared" si="7"/>
        <v>25280</v>
      </c>
      <c r="M30" s="13">
        <f t="shared" si="7"/>
        <v>19543</v>
      </c>
      <c r="N30" s="13">
        <f t="shared" si="7"/>
        <v>17248</v>
      </c>
      <c r="O30" s="13">
        <f t="shared" si="7"/>
        <v>12658</v>
      </c>
      <c r="P30" s="13">
        <f t="shared" si="7"/>
        <v>13423</v>
      </c>
      <c r="Q30" s="13">
        <f t="shared" si="7"/>
        <v>12658</v>
      </c>
      <c r="R30" s="205">
        <f t="shared" si="7"/>
        <v>12658</v>
      </c>
      <c r="S30" s="205">
        <f t="shared" si="7"/>
        <v>14188</v>
      </c>
      <c r="T30" s="205">
        <f t="shared" si="7"/>
        <v>14188</v>
      </c>
      <c r="U30" s="205">
        <f t="shared" si="7"/>
        <v>15718</v>
      </c>
      <c r="V30" s="205">
        <f t="shared" si="7"/>
        <v>15718</v>
      </c>
      <c r="W30" s="205">
        <f t="shared" si="7"/>
        <v>16483</v>
      </c>
      <c r="X30" s="205">
        <f t="shared" si="7"/>
        <v>16483</v>
      </c>
      <c r="Y30" s="205">
        <f t="shared" si="7"/>
        <v>16483</v>
      </c>
      <c r="Z30" s="205">
        <f t="shared" si="7"/>
        <v>20461</v>
      </c>
      <c r="AA30" s="205">
        <f t="shared" si="7"/>
        <v>20461</v>
      </c>
      <c r="AB30" s="13">
        <f t="shared" si="7"/>
        <v>20461</v>
      </c>
      <c r="AC30" s="13">
        <f t="shared" si="7"/>
        <v>16483</v>
      </c>
      <c r="AD30" s="13">
        <f t="shared" si="7"/>
        <v>15718</v>
      </c>
      <c r="AE30" s="13">
        <f t="shared" si="7"/>
        <v>12658</v>
      </c>
      <c r="AF30" s="13">
        <f t="shared" si="7"/>
        <v>14188</v>
      </c>
      <c r="AG30" s="13">
        <f t="shared" si="7"/>
        <v>13423</v>
      </c>
      <c r="AH30" s="13">
        <f t="shared" si="7"/>
        <v>8756</v>
      </c>
      <c r="AI30" s="13">
        <f t="shared" si="7"/>
        <v>9521</v>
      </c>
      <c r="AJ30" s="13">
        <f t="shared" si="7"/>
        <v>8756</v>
      </c>
      <c r="AK30" s="13">
        <f t="shared" si="7"/>
        <v>9521</v>
      </c>
      <c r="AL30" s="13">
        <f t="shared" si="7"/>
        <v>8374</v>
      </c>
      <c r="AM30" s="13">
        <f t="shared" si="7"/>
        <v>9139</v>
      </c>
      <c r="AN30" s="13">
        <f t="shared" si="7"/>
        <v>8374</v>
      </c>
    </row>
    <row r="31" spans="1:40" s="16" customFormat="1" ht="12" customHeight="1" x14ac:dyDescent="0.2">
      <c r="A31" s="4">
        <v>2</v>
      </c>
      <c r="B31" s="13">
        <f t="shared" si="6"/>
        <v>6997</v>
      </c>
      <c r="C31" s="13">
        <f t="shared" ref="C31:AN31" si="8">ROUNDUP(C10*0.85,)+35</f>
        <v>7456</v>
      </c>
      <c r="D31" s="13">
        <f t="shared" si="8"/>
        <v>9904</v>
      </c>
      <c r="E31" s="13">
        <f t="shared" si="8"/>
        <v>9215</v>
      </c>
      <c r="F31" s="13">
        <f t="shared" si="8"/>
        <v>10592</v>
      </c>
      <c r="G31" s="13">
        <f t="shared" si="8"/>
        <v>13270</v>
      </c>
      <c r="H31" s="13">
        <f t="shared" si="8"/>
        <v>20996</v>
      </c>
      <c r="I31" s="13">
        <f t="shared" si="8"/>
        <v>22526</v>
      </c>
      <c r="J31" s="13">
        <f t="shared" si="8"/>
        <v>30176</v>
      </c>
      <c r="K31" s="13">
        <f t="shared" si="8"/>
        <v>30176</v>
      </c>
      <c r="L31" s="13">
        <f t="shared" si="8"/>
        <v>26734</v>
      </c>
      <c r="M31" s="13">
        <f t="shared" si="8"/>
        <v>20996</v>
      </c>
      <c r="N31" s="13">
        <f t="shared" si="8"/>
        <v>18701</v>
      </c>
      <c r="O31" s="13">
        <f t="shared" si="8"/>
        <v>13958</v>
      </c>
      <c r="P31" s="13">
        <f t="shared" si="8"/>
        <v>14723</v>
      </c>
      <c r="Q31" s="13">
        <f t="shared" si="8"/>
        <v>13958</v>
      </c>
      <c r="R31" s="205">
        <f t="shared" si="8"/>
        <v>13958</v>
      </c>
      <c r="S31" s="205">
        <f t="shared" si="8"/>
        <v>15488</v>
      </c>
      <c r="T31" s="205">
        <f t="shared" si="8"/>
        <v>15488</v>
      </c>
      <c r="U31" s="205">
        <f t="shared" si="8"/>
        <v>17018</v>
      </c>
      <c r="V31" s="205">
        <f t="shared" si="8"/>
        <v>17018</v>
      </c>
      <c r="W31" s="205">
        <f t="shared" si="8"/>
        <v>17783</v>
      </c>
      <c r="X31" s="205">
        <f t="shared" si="8"/>
        <v>17783</v>
      </c>
      <c r="Y31" s="205">
        <f t="shared" si="8"/>
        <v>17783</v>
      </c>
      <c r="Z31" s="205">
        <f t="shared" si="8"/>
        <v>21761</v>
      </c>
      <c r="AA31" s="205">
        <f t="shared" si="8"/>
        <v>21761</v>
      </c>
      <c r="AB31" s="13">
        <f t="shared" si="8"/>
        <v>21761</v>
      </c>
      <c r="AC31" s="13">
        <f t="shared" si="8"/>
        <v>17783</v>
      </c>
      <c r="AD31" s="13">
        <f t="shared" si="8"/>
        <v>17018</v>
      </c>
      <c r="AE31" s="13">
        <f t="shared" si="8"/>
        <v>13958</v>
      </c>
      <c r="AF31" s="13">
        <f t="shared" si="8"/>
        <v>15488</v>
      </c>
      <c r="AG31" s="13">
        <f t="shared" si="8"/>
        <v>14723</v>
      </c>
      <c r="AH31" s="13">
        <f t="shared" si="8"/>
        <v>10057</v>
      </c>
      <c r="AI31" s="13">
        <f t="shared" si="8"/>
        <v>10822</v>
      </c>
      <c r="AJ31" s="13">
        <f t="shared" si="8"/>
        <v>10057</v>
      </c>
      <c r="AK31" s="13">
        <f t="shared" si="8"/>
        <v>10822</v>
      </c>
      <c r="AL31" s="13">
        <f t="shared" si="8"/>
        <v>9674</v>
      </c>
      <c r="AM31" s="13">
        <f t="shared" si="8"/>
        <v>10439</v>
      </c>
      <c r="AN31" s="13">
        <f t="shared" si="8"/>
        <v>9674</v>
      </c>
    </row>
    <row r="32" spans="1:4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0" s="16" customFormat="1" ht="12" customHeight="1" x14ac:dyDescent="0.2">
      <c r="A33" s="4">
        <v>1</v>
      </c>
      <c r="B33" s="13">
        <f t="shared" ref="B33:B34" si="9">ROUNDUP(B12*0.85,)+35</f>
        <v>9827</v>
      </c>
      <c r="C33" s="13">
        <f t="shared" ref="C33:AN33" si="10">ROUNDUP(C12*0.85,)+35</f>
        <v>10286</v>
      </c>
      <c r="D33" s="13">
        <f t="shared" si="10"/>
        <v>12734</v>
      </c>
      <c r="E33" s="13">
        <f t="shared" si="10"/>
        <v>12046</v>
      </c>
      <c r="F33" s="13">
        <f t="shared" si="10"/>
        <v>13423</v>
      </c>
      <c r="G33" s="13">
        <f t="shared" si="10"/>
        <v>16100</v>
      </c>
      <c r="H33" s="13">
        <f t="shared" si="10"/>
        <v>25280</v>
      </c>
      <c r="I33" s="13">
        <f t="shared" si="10"/>
        <v>26810</v>
      </c>
      <c r="J33" s="13">
        <f t="shared" si="10"/>
        <v>34460</v>
      </c>
      <c r="K33" s="13">
        <f t="shared" si="10"/>
        <v>34460</v>
      </c>
      <c r="L33" s="13">
        <f t="shared" si="10"/>
        <v>31018</v>
      </c>
      <c r="M33" s="13">
        <f t="shared" si="10"/>
        <v>25280</v>
      </c>
      <c r="N33" s="13">
        <f t="shared" si="10"/>
        <v>22985</v>
      </c>
      <c r="O33" s="13">
        <f t="shared" si="10"/>
        <v>18395</v>
      </c>
      <c r="P33" s="13">
        <f t="shared" si="10"/>
        <v>19160</v>
      </c>
      <c r="Q33" s="13">
        <f t="shared" si="10"/>
        <v>18395</v>
      </c>
      <c r="R33" s="205">
        <f t="shared" si="10"/>
        <v>18395</v>
      </c>
      <c r="S33" s="205">
        <f t="shared" si="10"/>
        <v>19925</v>
      </c>
      <c r="T33" s="205">
        <f t="shared" si="10"/>
        <v>19925</v>
      </c>
      <c r="U33" s="205">
        <f t="shared" si="10"/>
        <v>21455</v>
      </c>
      <c r="V33" s="205">
        <f t="shared" si="10"/>
        <v>21455</v>
      </c>
      <c r="W33" s="205">
        <f t="shared" si="10"/>
        <v>22220</v>
      </c>
      <c r="X33" s="205">
        <f t="shared" si="10"/>
        <v>22220</v>
      </c>
      <c r="Y33" s="205">
        <f t="shared" si="10"/>
        <v>22220</v>
      </c>
      <c r="Z33" s="205">
        <f t="shared" si="10"/>
        <v>26198</v>
      </c>
      <c r="AA33" s="205">
        <f t="shared" si="10"/>
        <v>26198</v>
      </c>
      <c r="AB33" s="13">
        <f t="shared" si="10"/>
        <v>26198</v>
      </c>
      <c r="AC33" s="13">
        <f t="shared" si="10"/>
        <v>22220</v>
      </c>
      <c r="AD33" s="13">
        <f t="shared" si="10"/>
        <v>21455</v>
      </c>
      <c r="AE33" s="13">
        <f t="shared" si="10"/>
        <v>18395</v>
      </c>
      <c r="AF33" s="13">
        <f t="shared" si="10"/>
        <v>19925</v>
      </c>
      <c r="AG33" s="13">
        <f t="shared" si="10"/>
        <v>19160</v>
      </c>
      <c r="AH33" s="13">
        <f t="shared" si="10"/>
        <v>11663</v>
      </c>
      <c r="AI33" s="13">
        <f t="shared" si="10"/>
        <v>12428</v>
      </c>
      <c r="AJ33" s="13">
        <f t="shared" si="10"/>
        <v>11663</v>
      </c>
      <c r="AK33" s="13">
        <f t="shared" si="10"/>
        <v>12428</v>
      </c>
      <c r="AL33" s="13">
        <f t="shared" si="10"/>
        <v>11281</v>
      </c>
      <c r="AM33" s="13">
        <f t="shared" si="10"/>
        <v>12046</v>
      </c>
      <c r="AN33" s="13">
        <f t="shared" si="10"/>
        <v>11281</v>
      </c>
    </row>
    <row r="34" spans="1:40" s="16" customFormat="1" ht="12" customHeight="1" x14ac:dyDescent="0.2">
      <c r="A34" s="4">
        <v>2</v>
      </c>
      <c r="B34" s="13">
        <f t="shared" si="9"/>
        <v>10822</v>
      </c>
      <c r="C34" s="13">
        <f t="shared" ref="C34:AN34" si="11">ROUNDUP(C13*0.85,)+35</f>
        <v>11281</v>
      </c>
      <c r="D34" s="13">
        <f t="shared" si="11"/>
        <v>13729</v>
      </c>
      <c r="E34" s="13">
        <f t="shared" si="11"/>
        <v>13040</v>
      </c>
      <c r="F34" s="13">
        <f t="shared" si="11"/>
        <v>14417</v>
      </c>
      <c r="G34" s="13">
        <f t="shared" si="11"/>
        <v>17095</v>
      </c>
      <c r="H34" s="13">
        <f t="shared" si="11"/>
        <v>26734</v>
      </c>
      <c r="I34" s="13">
        <f t="shared" si="11"/>
        <v>28264</v>
      </c>
      <c r="J34" s="13">
        <f t="shared" si="11"/>
        <v>35914</v>
      </c>
      <c r="K34" s="13">
        <f t="shared" si="11"/>
        <v>35914</v>
      </c>
      <c r="L34" s="13">
        <f t="shared" si="11"/>
        <v>32471</v>
      </c>
      <c r="M34" s="13">
        <f t="shared" si="11"/>
        <v>26734</v>
      </c>
      <c r="N34" s="13">
        <f t="shared" si="11"/>
        <v>24439</v>
      </c>
      <c r="O34" s="13">
        <f t="shared" si="11"/>
        <v>19696</v>
      </c>
      <c r="P34" s="13">
        <f t="shared" si="11"/>
        <v>20461</v>
      </c>
      <c r="Q34" s="13">
        <f t="shared" si="11"/>
        <v>19696</v>
      </c>
      <c r="R34" s="205">
        <f t="shared" si="11"/>
        <v>19696</v>
      </c>
      <c r="S34" s="205">
        <f t="shared" si="11"/>
        <v>21226</v>
      </c>
      <c r="T34" s="205">
        <f t="shared" si="11"/>
        <v>21226</v>
      </c>
      <c r="U34" s="205">
        <f t="shared" si="11"/>
        <v>22756</v>
      </c>
      <c r="V34" s="205">
        <f t="shared" si="11"/>
        <v>22756</v>
      </c>
      <c r="W34" s="205">
        <f t="shared" si="11"/>
        <v>23521</v>
      </c>
      <c r="X34" s="205">
        <f t="shared" si="11"/>
        <v>23521</v>
      </c>
      <c r="Y34" s="205">
        <f t="shared" si="11"/>
        <v>23521</v>
      </c>
      <c r="Z34" s="205">
        <f t="shared" si="11"/>
        <v>27499</v>
      </c>
      <c r="AA34" s="205">
        <f t="shared" si="11"/>
        <v>27499</v>
      </c>
      <c r="AB34" s="13">
        <f t="shared" si="11"/>
        <v>27499</v>
      </c>
      <c r="AC34" s="13">
        <f t="shared" si="11"/>
        <v>23521</v>
      </c>
      <c r="AD34" s="13">
        <f t="shared" si="11"/>
        <v>22756</v>
      </c>
      <c r="AE34" s="13">
        <f t="shared" si="11"/>
        <v>19696</v>
      </c>
      <c r="AF34" s="13">
        <f t="shared" si="11"/>
        <v>21226</v>
      </c>
      <c r="AG34" s="13">
        <f t="shared" si="11"/>
        <v>20461</v>
      </c>
      <c r="AH34" s="13">
        <f t="shared" si="11"/>
        <v>12964</v>
      </c>
      <c r="AI34" s="13">
        <f t="shared" si="11"/>
        <v>13729</v>
      </c>
      <c r="AJ34" s="13">
        <f t="shared" si="11"/>
        <v>12964</v>
      </c>
      <c r="AK34" s="13">
        <f t="shared" si="11"/>
        <v>13729</v>
      </c>
      <c r="AL34" s="13">
        <f t="shared" si="11"/>
        <v>12581</v>
      </c>
      <c r="AM34" s="13">
        <f t="shared" si="11"/>
        <v>13346</v>
      </c>
      <c r="AN34" s="13">
        <f t="shared" si="11"/>
        <v>12581</v>
      </c>
    </row>
    <row r="35" spans="1:4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0" s="16" customFormat="1" ht="12" customHeight="1" x14ac:dyDescent="0.2">
      <c r="A36" s="4">
        <v>1</v>
      </c>
      <c r="B36" s="13">
        <f t="shared" ref="B36:B37" si="12">ROUNDUP(B15*0.85,)+35</f>
        <v>11357</v>
      </c>
      <c r="C36" s="13">
        <f t="shared" ref="C36:AN36" si="13">ROUNDUP(C15*0.85,)+35</f>
        <v>11816</v>
      </c>
      <c r="D36" s="13">
        <f t="shared" si="13"/>
        <v>14264</v>
      </c>
      <c r="E36" s="13">
        <f t="shared" si="13"/>
        <v>13576</v>
      </c>
      <c r="F36" s="13">
        <f t="shared" si="13"/>
        <v>14953</v>
      </c>
      <c r="G36" s="13">
        <f t="shared" si="13"/>
        <v>17630</v>
      </c>
      <c r="H36" s="13">
        <f t="shared" si="13"/>
        <v>29105</v>
      </c>
      <c r="I36" s="13">
        <f t="shared" si="13"/>
        <v>30635</v>
      </c>
      <c r="J36" s="13">
        <f t="shared" si="13"/>
        <v>38285</v>
      </c>
      <c r="K36" s="13">
        <f t="shared" si="13"/>
        <v>38285</v>
      </c>
      <c r="L36" s="13">
        <f t="shared" si="13"/>
        <v>34843</v>
      </c>
      <c r="M36" s="13">
        <f t="shared" si="13"/>
        <v>29105</v>
      </c>
      <c r="N36" s="13">
        <f t="shared" si="13"/>
        <v>26810</v>
      </c>
      <c r="O36" s="13">
        <f t="shared" si="13"/>
        <v>22220</v>
      </c>
      <c r="P36" s="13">
        <f t="shared" si="13"/>
        <v>22985</v>
      </c>
      <c r="Q36" s="13">
        <f t="shared" si="13"/>
        <v>22220</v>
      </c>
      <c r="R36" s="205">
        <f t="shared" si="13"/>
        <v>22220</v>
      </c>
      <c r="S36" s="205">
        <f t="shared" si="13"/>
        <v>23750</v>
      </c>
      <c r="T36" s="205">
        <f t="shared" si="13"/>
        <v>23750</v>
      </c>
      <c r="U36" s="205">
        <f t="shared" si="13"/>
        <v>25280</v>
      </c>
      <c r="V36" s="205">
        <f t="shared" si="13"/>
        <v>25280</v>
      </c>
      <c r="W36" s="205">
        <f t="shared" si="13"/>
        <v>26045</v>
      </c>
      <c r="X36" s="205">
        <f t="shared" si="13"/>
        <v>26045</v>
      </c>
      <c r="Y36" s="205">
        <f t="shared" si="13"/>
        <v>26045</v>
      </c>
      <c r="Z36" s="205">
        <f t="shared" si="13"/>
        <v>30023</v>
      </c>
      <c r="AA36" s="205">
        <f t="shared" si="13"/>
        <v>30023</v>
      </c>
      <c r="AB36" s="13">
        <f t="shared" si="13"/>
        <v>30023</v>
      </c>
      <c r="AC36" s="13">
        <f t="shared" si="13"/>
        <v>26045</v>
      </c>
      <c r="AD36" s="13">
        <f t="shared" si="13"/>
        <v>25280</v>
      </c>
      <c r="AE36" s="13">
        <f t="shared" si="13"/>
        <v>22220</v>
      </c>
      <c r="AF36" s="13">
        <f t="shared" si="13"/>
        <v>23750</v>
      </c>
      <c r="AG36" s="13">
        <f t="shared" si="13"/>
        <v>22985</v>
      </c>
      <c r="AH36" s="13">
        <f t="shared" si="13"/>
        <v>13958</v>
      </c>
      <c r="AI36" s="13">
        <f t="shared" si="13"/>
        <v>14723</v>
      </c>
      <c r="AJ36" s="13">
        <f t="shared" si="13"/>
        <v>13958</v>
      </c>
      <c r="AK36" s="13">
        <f t="shared" si="13"/>
        <v>14723</v>
      </c>
      <c r="AL36" s="13">
        <f t="shared" si="13"/>
        <v>13576</v>
      </c>
      <c r="AM36" s="13">
        <f t="shared" si="13"/>
        <v>14341</v>
      </c>
      <c r="AN36" s="13">
        <f t="shared" si="13"/>
        <v>13576</v>
      </c>
    </row>
    <row r="37" spans="1:40" s="16" customFormat="1" ht="12" customHeight="1" x14ac:dyDescent="0.2">
      <c r="A37" s="278">
        <v>2</v>
      </c>
      <c r="B37" s="13">
        <f t="shared" si="12"/>
        <v>12352</v>
      </c>
      <c r="C37" s="13">
        <f t="shared" ref="C37:AN37" si="14">ROUNDUP(C16*0.85,)+35</f>
        <v>12811</v>
      </c>
      <c r="D37" s="13">
        <f t="shared" si="14"/>
        <v>15259</v>
      </c>
      <c r="E37" s="13">
        <f t="shared" si="14"/>
        <v>14570</v>
      </c>
      <c r="F37" s="13">
        <f t="shared" si="14"/>
        <v>15947</v>
      </c>
      <c r="G37" s="13">
        <f t="shared" si="14"/>
        <v>18625</v>
      </c>
      <c r="H37" s="13">
        <f t="shared" si="14"/>
        <v>30559</v>
      </c>
      <c r="I37" s="13">
        <f t="shared" si="14"/>
        <v>32089</v>
      </c>
      <c r="J37" s="13">
        <f t="shared" si="14"/>
        <v>39739</v>
      </c>
      <c r="K37" s="13">
        <f t="shared" si="14"/>
        <v>39739</v>
      </c>
      <c r="L37" s="13">
        <f t="shared" si="14"/>
        <v>36296</v>
      </c>
      <c r="M37" s="13">
        <f t="shared" si="14"/>
        <v>30559</v>
      </c>
      <c r="N37" s="13">
        <f t="shared" si="14"/>
        <v>28264</v>
      </c>
      <c r="O37" s="13">
        <f t="shared" si="14"/>
        <v>23521</v>
      </c>
      <c r="P37" s="13">
        <f t="shared" si="14"/>
        <v>24286</v>
      </c>
      <c r="Q37" s="13">
        <f t="shared" si="14"/>
        <v>23521</v>
      </c>
      <c r="R37" s="205">
        <f t="shared" si="14"/>
        <v>23521</v>
      </c>
      <c r="S37" s="205">
        <f t="shared" si="14"/>
        <v>25051</v>
      </c>
      <c r="T37" s="205">
        <f t="shared" si="14"/>
        <v>25051</v>
      </c>
      <c r="U37" s="205">
        <f t="shared" si="14"/>
        <v>26581</v>
      </c>
      <c r="V37" s="205">
        <f t="shared" si="14"/>
        <v>26581</v>
      </c>
      <c r="W37" s="205">
        <f t="shared" si="14"/>
        <v>27346</v>
      </c>
      <c r="X37" s="205">
        <f t="shared" si="14"/>
        <v>27346</v>
      </c>
      <c r="Y37" s="205">
        <f t="shared" si="14"/>
        <v>27346</v>
      </c>
      <c r="Z37" s="205">
        <f t="shared" si="14"/>
        <v>31324</v>
      </c>
      <c r="AA37" s="205">
        <f t="shared" si="14"/>
        <v>31324</v>
      </c>
      <c r="AB37" s="13">
        <f t="shared" si="14"/>
        <v>31324</v>
      </c>
      <c r="AC37" s="13">
        <f t="shared" si="14"/>
        <v>27346</v>
      </c>
      <c r="AD37" s="13">
        <f t="shared" si="14"/>
        <v>26581</v>
      </c>
      <c r="AE37" s="13">
        <f t="shared" si="14"/>
        <v>23521</v>
      </c>
      <c r="AF37" s="13">
        <f t="shared" si="14"/>
        <v>25051</v>
      </c>
      <c r="AG37" s="13">
        <f t="shared" si="14"/>
        <v>24286</v>
      </c>
      <c r="AH37" s="13">
        <f t="shared" si="14"/>
        <v>15259</v>
      </c>
      <c r="AI37" s="13">
        <f t="shared" si="14"/>
        <v>16024</v>
      </c>
      <c r="AJ37" s="13">
        <f t="shared" si="14"/>
        <v>15259</v>
      </c>
      <c r="AK37" s="13">
        <f t="shared" si="14"/>
        <v>16024</v>
      </c>
      <c r="AL37" s="13">
        <f t="shared" si="14"/>
        <v>14876</v>
      </c>
      <c r="AM37" s="13">
        <f t="shared" si="14"/>
        <v>15641</v>
      </c>
      <c r="AN37" s="13">
        <f t="shared" si="14"/>
        <v>14876</v>
      </c>
    </row>
    <row r="38" spans="1:40"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0" s="16" customFormat="1" ht="12" customHeight="1" x14ac:dyDescent="0.2">
      <c r="A39" s="4">
        <v>1</v>
      </c>
      <c r="B39" s="13">
        <f t="shared" ref="B39:B42" si="15">ROUNDUP(B18*0.85,)+35</f>
        <v>16330</v>
      </c>
      <c r="C39" s="13">
        <f t="shared" ref="C39:AN39" si="16">ROUNDUP(C18*0.85,)+35</f>
        <v>16789</v>
      </c>
      <c r="D39" s="13">
        <f t="shared" si="16"/>
        <v>19237</v>
      </c>
      <c r="E39" s="13">
        <f t="shared" si="16"/>
        <v>18548</v>
      </c>
      <c r="F39" s="13">
        <f t="shared" si="16"/>
        <v>19925</v>
      </c>
      <c r="G39" s="13">
        <f t="shared" si="16"/>
        <v>22603</v>
      </c>
      <c r="H39" s="13">
        <f t="shared" si="16"/>
        <v>31400</v>
      </c>
      <c r="I39" s="13">
        <f t="shared" si="16"/>
        <v>32930</v>
      </c>
      <c r="J39" s="13">
        <f t="shared" si="16"/>
        <v>40580</v>
      </c>
      <c r="K39" s="13">
        <f t="shared" si="16"/>
        <v>40580</v>
      </c>
      <c r="L39" s="13">
        <f t="shared" si="16"/>
        <v>37138</v>
      </c>
      <c r="M39" s="13">
        <f t="shared" si="16"/>
        <v>31400</v>
      </c>
      <c r="N39" s="13">
        <f t="shared" si="16"/>
        <v>29105</v>
      </c>
      <c r="O39" s="13">
        <f t="shared" si="16"/>
        <v>24515</v>
      </c>
      <c r="P39" s="13">
        <f t="shared" si="16"/>
        <v>25280</v>
      </c>
      <c r="Q39" s="13">
        <f t="shared" si="16"/>
        <v>24515</v>
      </c>
      <c r="R39" s="205">
        <f t="shared" si="16"/>
        <v>24515</v>
      </c>
      <c r="S39" s="205">
        <f t="shared" si="16"/>
        <v>26045</v>
      </c>
      <c r="T39" s="205">
        <f t="shared" si="16"/>
        <v>26045</v>
      </c>
      <c r="U39" s="205">
        <f t="shared" si="16"/>
        <v>27575</v>
      </c>
      <c r="V39" s="205">
        <f t="shared" si="16"/>
        <v>27575</v>
      </c>
      <c r="W39" s="205">
        <f t="shared" si="16"/>
        <v>28340</v>
      </c>
      <c r="X39" s="205">
        <f t="shared" si="16"/>
        <v>28340</v>
      </c>
      <c r="Y39" s="205">
        <f t="shared" si="16"/>
        <v>28340</v>
      </c>
      <c r="Z39" s="205">
        <f t="shared" si="16"/>
        <v>32318</v>
      </c>
      <c r="AA39" s="205">
        <f t="shared" si="16"/>
        <v>32318</v>
      </c>
      <c r="AB39" s="13">
        <f t="shared" si="16"/>
        <v>32318</v>
      </c>
      <c r="AC39" s="13">
        <f t="shared" si="16"/>
        <v>28340</v>
      </c>
      <c r="AD39" s="13">
        <f t="shared" si="16"/>
        <v>27575</v>
      </c>
      <c r="AE39" s="13">
        <f t="shared" si="16"/>
        <v>24515</v>
      </c>
      <c r="AF39" s="13">
        <f t="shared" si="16"/>
        <v>26045</v>
      </c>
      <c r="AG39" s="13">
        <f t="shared" si="16"/>
        <v>25280</v>
      </c>
      <c r="AH39" s="13">
        <f t="shared" si="16"/>
        <v>18931</v>
      </c>
      <c r="AI39" s="13">
        <f t="shared" si="16"/>
        <v>19696</v>
      </c>
      <c r="AJ39" s="13">
        <f t="shared" si="16"/>
        <v>18931</v>
      </c>
      <c r="AK39" s="13">
        <f t="shared" si="16"/>
        <v>19696</v>
      </c>
      <c r="AL39" s="13">
        <f t="shared" si="16"/>
        <v>18548</v>
      </c>
      <c r="AM39" s="13">
        <f t="shared" si="16"/>
        <v>19313</v>
      </c>
      <c r="AN39" s="13">
        <f t="shared" si="16"/>
        <v>18548</v>
      </c>
    </row>
    <row r="40" spans="1:40" s="16" customFormat="1" ht="12" customHeight="1" x14ac:dyDescent="0.2">
      <c r="A40" s="278">
        <v>2</v>
      </c>
      <c r="B40" s="13">
        <f t="shared" si="15"/>
        <v>17324</v>
      </c>
      <c r="C40" s="13">
        <f t="shared" ref="C40:AN40" si="17">ROUNDUP(C19*0.85,)+35</f>
        <v>17783</v>
      </c>
      <c r="D40" s="13">
        <f t="shared" si="17"/>
        <v>20231</v>
      </c>
      <c r="E40" s="13">
        <f t="shared" si="17"/>
        <v>19543</v>
      </c>
      <c r="F40" s="13">
        <f t="shared" si="17"/>
        <v>20920</v>
      </c>
      <c r="G40" s="13">
        <f t="shared" si="17"/>
        <v>23597</v>
      </c>
      <c r="H40" s="13">
        <f t="shared" si="17"/>
        <v>32854</v>
      </c>
      <c r="I40" s="13">
        <f t="shared" si="17"/>
        <v>34384</v>
      </c>
      <c r="J40" s="13">
        <f t="shared" si="17"/>
        <v>42034</v>
      </c>
      <c r="K40" s="13">
        <f t="shared" si="17"/>
        <v>42034</v>
      </c>
      <c r="L40" s="13">
        <f t="shared" si="17"/>
        <v>38591</v>
      </c>
      <c r="M40" s="13">
        <f t="shared" si="17"/>
        <v>32854</v>
      </c>
      <c r="N40" s="13">
        <f t="shared" si="17"/>
        <v>30559</v>
      </c>
      <c r="O40" s="13">
        <f t="shared" si="17"/>
        <v>25816</v>
      </c>
      <c r="P40" s="13">
        <f t="shared" si="17"/>
        <v>26581</v>
      </c>
      <c r="Q40" s="13">
        <f t="shared" si="17"/>
        <v>25816</v>
      </c>
      <c r="R40" s="205">
        <f t="shared" si="17"/>
        <v>25816</v>
      </c>
      <c r="S40" s="205">
        <f t="shared" si="17"/>
        <v>27346</v>
      </c>
      <c r="T40" s="205">
        <f t="shared" si="17"/>
        <v>27346</v>
      </c>
      <c r="U40" s="205">
        <f t="shared" si="17"/>
        <v>28876</v>
      </c>
      <c r="V40" s="205">
        <f t="shared" si="17"/>
        <v>28876</v>
      </c>
      <c r="W40" s="205">
        <f t="shared" si="17"/>
        <v>29641</v>
      </c>
      <c r="X40" s="205">
        <f t="shared" si="17"/>
        <v>29641</v>
      </c>
      <c r="Y40" s="205">
        <f t="shared" si="17"/>
        <v>29641</v>
      </c>
      <c r="Z40" s="205">
        <f t="shared" si="17"/>
        <v>33619</v>
      </c>
      <c r="AA40" s="205">
        <f t="shared" si="17"/>
        <v>33619</v>
      </c>
      <c r="AB40" s="13">
        <f t="shared" si="17"/>
        <v>33619</v>
      </c>
      <c r="AC40" s="13">
        <f t="shared" si="17"/>
        <v>29641</v>
      </c>
      <c r="AD40" s="13">
        <f t="shared" si="17"/>
        <v>28876</v>
      </c>
      <c r="AE40" s="13">
        <f t="shared" si="17"/>
        <v>25816</v>
      </c>
      <c r="AF40" s="13">
        <f t="shared" si="17"/>
        <v>27346</v>
      </c>
      <c r="AG40" s="13">
        <f t="shared" si="17"/>
        <v>26581</v>
      </c>
      <c r="AH40" s="13">
        <f t="shared" si="17"/>
        <v>20231</v>
      </c>
      <c r="AI40" s="13">
        <f t="shared" si="17"/>
        <v>20996</v>
      </c>
      <c r="AJ40" s="13">
        <f t="shared" si="17"/>
        <v>20231</v>
      </c>
      <c r="AK40" s="13">
        <f t="shared" si="17"/>
        <v>20996</v>
      </c>
      <c r="AL40" s="13">
        <f t="shared" si="17"/>
        <v>19849</v>
      </c>
      <c r="AM40" s="13">
        <f t="shared" si="17"/>
        <v>20614</v>
      </c>
      <c r="AN40" s="13">
        <f t="shared" si="17"/>
        <v>19849</v>
      </c>
    </row>
    <row r="41" spans="1:40" s="16" customFormat="1" ht="12" customHeight="1" x14ac:dyDescent="0.2">
      <c r="A41" s="278">
        <v>3</v>
      </c>
      <c r="B41" s="13">
        <f t="shared" si="15"/>
        <v>18319</v>
      </c>
      <c r="C41" s="13">
        <f t="shared" ref="C41:AN41" si="18">ROUNDUP(C20*0.85,)+35</f>
        <v>18778</v>
      </c>
      <c r="D41" s="13">
        <f t="shared" si="18"/>
        <v>21226</v>
      </c>
      <c r="E41" s="13">
        <f t="shared" si="18"/>
        <v>20537</v>
      </c>
      <c r="F41" s="13">
        <f t="shared" si="18"/>
        <v>21914</v>
      </c>
      <c r="G41" s="13">
        <f t="shared" si="18"/>
        <v>24592</v>
      </c>
      <c r="H41" s="13">
        <f t="shared" si="18"/>
        <v>34307</v>
      </c>
      <c r="I41" s="13">
        <f t="shared" si="18"/>
        <v>35837</v>
      </c>
      <c r="J41" s="13">
        <f t="shared" si="18"/>
        <v>43487</v>
      </c>
      <c r="K41" s="13">
        <f t="shared" si="18"/>
        <v>43487</v>
      </c>
      <c r="L41" s="13">
        <f t="shared" si="18"/>
        <v>40045</v>
      </c>
      <c r="M41" s="13">
        <f t="shared" si="18"/>
        <v>34307</v>
      </c>
      <c r="N41" s="13">
        <f t="shared" si="18"/>
        <v>32012</v>
      </c>
      <c r="O41" s="13">
        <f t="shared" si="18"/>
        <v>27116</v>
      </c>
      <c r="P41" s="13">
        <f t="shared" si="18"/>
        <v>27881</v>
      </c>
      <c r="Q41" s="13">
        <f t="shared" si="18"/>
        <v>27116</v>
      </c>
      <c r="R41" s="205">
        <f t="shared" si="18"/>
        <v>27116</v>
      </c>
      <c r="S41" s="205">
        <f t="shared" si="18"/>
        <v>28646</v>
      </c>
      <c r="T41" s="205">
        <f t="shared" si="18"/>
        <v>28646</v>
      </c>
      <c r="U41" s="205">
        <f t="shared" si="18"/>
        <v>30176</v>
      </c>
      <c r="V41" s="205">
        <f t="shared" si="18"/>
        <v>30176</v>
      </c>
      <c r="W41" s="205">
        <f t="shared" si="18"/>
        <v>30941</v>
      </c>
      <c r="X41" s="205">
        <f t="shared" si="18"/>
        <v>30941</v>
      </c>
      <c r="Y41" s="205">
        <f t="shared" si="18"/>
        <v>30941</v>
      </c>
      <c r="Z41" s="205">
        <f t="shared" si="18"/>
        <v>34919</v>
      </c>
      <c r="AA41" s="205">
        <f t="shared" si="18"/>
        <v>34919</v>
      </c>
      <c r="AB41" s="13">
        <f t="shared" si="18"/>
        <v>34919</v>
      </c>
      <c r="AC41" s="13">
        <f t="shared" si="18"/>
        <v>30941</v>
      </c>
      <c r="AD41" s="13">
        <f t="shared" si="18"/>
        <v>30176</v>
      </c>
      <c r="AE41" s="13">
        <f t="shared" si="18"/>
        <v>27116</v>
      </c>
      <c r="AF41" s="13">
        <f t="shared" si="18"/>
        <v>28646</v>
      </c>
      <c r="AG41" s="13">
        <f t="shared" si="18"/>
        <v>27881</v>
      </c>
      <c r="AH41" s="13">
        <f t="shared" si="18"/>
        <v>21532</v>
      </c>
      <c r="AI41" s="13">
        <f t="shared" si="18"/>
        <v>22297</v>
      </c>
      <c r="AJ41" s="13">
        <f t="shared" si="18"/>
        <v>21532</v>
      </c>
      <c r="AK41" s="13">
        <f t="shared" si="18"/>
        <v>22297</v>
      </c>
      <c r="AL41" s="13">
        <f t="shared" si="18"/>
        <v>21149</v>
      </c>
      <c r="AM41" s="13">
        <f t="shared" si="18"/>
        <v>21914</v>
      </c>
      <c r="AN41" s="13">
        <f t="shared" si="18"/>
        <v>21149</v>
      </c>
    </row>
    <row r="42" spans="1:40" s="16" customFormat="1" ht="12" customHeight="1" x14ac:dyDescent="0.2">
      <c r="A42" s="278">
        <v>4</v>
      </c>
      <c r="B42" s="13">
        <f t="shared" si="15"/>
        <v>19313</v>
      </c>
      <c r="C42" s="13">
        <f t="shared" ref="C42:AN42" si="19">ROUNDUP(C21*0.85,)+35</f>
        <v>19772</v>
      </c>
      <c r="D42" s="13">
        <f t="shared" si="19"/>
        <v>22220</v>
      </c>
      <c r="E42" s="13">
        <f t="shared" si="19"/>
        <v>21532</v>
      </c>
      <c r="F42" s="13">
        <f t="shared" si="19"/>
        <v>22909</v>
      </c>
      <c r="G42" s="13">
        <f t="shared" si="19"/>
        <v>25586</v>
      </c>
      <c r="H42" s="13">
        <f t="shared" si="19"/>
        <v>35761</v>
      </c>
      <c r="I42" s="13">
        <f t="shared" si="19"/>
        <v>37291</v>
      </c>
      <c r="J42" s="13">
        <f t="shared" si="19"/>
        <v>44941</v>
      </c>
      <c r="K42" s="13">
        <f t="shared" si="19"/>
        <v>44941</v>
      </c>
      <c r="L42" s="13">
        <f t="shared" si="19"/>
        <v>41498</v>
      </c>
      <c r="M42" s="13">
        <f t="shared" si="19"/>
        <v>35761</v>
      </c>
      <c r="N42" s="13">
        <f t="shared" si="19"/>
        <v>33466</v>
      </c>
      <c r="O42" s="13">
        <f t="shared" si="19"/>
        <v>28417</v>
      </c>
      <c r="P42" s="13">
        <f t="shared" si="19"/>
        <v>29182</v>
      </c>
      <c r="Q42" s="13">
        <f t="shared" si="19"/>
        <v>28417</v>
      </c>
      <c r="R42" s="205">
        <f t="shared" si="19"/>
        <v>28417</v>
      </c>
      <c r="S42" s="205">
        <f t="shared" si="19"/>
        <v>29947</v>
      </c>
      <c r="T42" s="205">
        <f t="shared" si="19"/>
        <v>29947</v>
      </c>
      <c r="U42" s="205">
        <f t="shared" si="19"/>
        <v>31477</v>
      </c>
      <c r="V42" s="205">
        <f t="shared" si="19"/>
        <v>31477</v>
      </c>
      <c r="W42" s="205">
        <f t="shared" si="19"/>
        <v>32242</v>
      </c>
      <c r="X42" s="205">
        <f t="shared" si="19"/>
        <v>32242</v>
      </c>
      <c r="Y42" s="205">
        <f t="shared" si="19"/>
        <v>32242</v>
      </c>
      <c r="Z42" s="205">
        <f t="shared" si="19"/>
        <v>36220</v>
      </c>
      <c r="AA42" s="205">
        <f t="shared" si="19"/>
        <v>36220</v>
      </c>
      <c r="AB42" s="13">
        <f t="shared" si="19"/>
        <v>36220</v>
      </c>
      <c r="AC42" s="13">
        <f t="shared" si="19"/>
        <v>32242</v>
      </c>
      <c r="AD42" s="13">
        <f t="shared" si="19"/>
        <v>31477</v>
      </c>
      <c r="AE42" s="13">
        <f t="shared" si="19"/>
        <v>28417</v>
      </c>
      <c r="AF42" s="13">
        <f t="shared" si="19"/>
        <v>29947</v>
      </c>
      <c r="AG42" s="13">
        <f t="shared" si="19"/>
        <v>29182</v>
      </c>
      <c r="AH42" s="13">
        <f t="shared" si="19"/>
        <v>22832</v>
      </c>
      <c r="AI42" s="13">
        <f t="shared" si="19"/>
        <v>23597</v>
      </c>
      <c r="AJ42" s="13">
        <f t="shared" si="19"/>
        <v>22832</v>
      </c>
      <c r="AK42" s="13">
        <f t="shared" si="19"/>
        <v>23597</v>
      </c>
      <c r="AL42" s="13">
        <f t="shared" si="19"/>
        <v>22450</v>
      </c>
      <c r="AM42" s="13">
        <f t="shared" si="19"/>
        <v>23215</v>
      </c>
      <c r="AN42" s="13">
        <f t="shared" si="19"/>
        <v>22450</v>
      </c>
    </row>
    <row r="43" spans="1:40" s="16" customFormat="1" ht="12" customHeight="1" x14ac:dyDescent="0.2">
      <c r="A43" s="43"/>
    </row>
    <row r="44" spans="1:40" s="16" customFormat="1" ht="12" customHeight="1" x14ac:dyDescent="0.2">
      <c r="A44" s="43"/>
    </row>
    <row r="45" spans="1:40" s="14" customFormat="1" ht="12.75" customHeight="1" x14ac:dyDescent="0.2">
      <c r="A45" s="96" t="s">
        <v>64</v>
      </c>
    </row>
    <row r="46" spans="1:40" s="14" customFormat="1" ht="12.75" customHeight="1" x14ac:dyDescent="0.2">
      <c r="A46" s="318" t="s">
        <v>329</v>
      </c>
    </row>
    <row r="47" spans="1:40" s="14" customFormat="1" ht="12.75" customHeight="1" x14ac:dyDescent="0.2">
      <c r="A47" s="318"/>
    </row>
    <row r="48" spans="1:40" s="14" customFormat="1" ht="12.75" customHeight="1" x14ac:dyDescent="0.2">
      <c r="A48" s="318"/>
    </row>
    <row r="49" spans="1:1" s="14" customFormat="1" ht="57.4" customHeight="1" thickBot="1" x14ac:dyDescent="0.25">
      <c r="A49" s="318"/>
    </row>
    <row r="50" spans="1:1" s="53" customFormat="1" ht="12.75" thickBot="1" x14ac:dyDescent="0.25">
      <c r="A50" s="306" t="s">
        <v>436</v>
      </c>
    </row>
    <row r="51" spans="1:1" s="53" customFormat="1" ht="36" x14ac:dyDescent="0.2">
      <c r="A51" s="307" t="s">
        <v>437</v>
      </c>
    </row>
    <row r="52" spans="1:1" s="53" customFormat="1" ht="96.75" thickBot="1" x14ac:dyDescent="0.25">
      <c r="A52" s="308" t="s">
        <v>438</v>
      </c>
    </row>
    <row r="53" spans="1:1" s="53" customFormat="1" ht="12.75" thickBot="1" x14ac:dyDescent="0.25">
      <c r="A53" s="309" t="s">
        <v>73</v>
      </c>
    </row>
    <row r="54" spans="1:1" s="53" customFormat="1" ht="15.75" customHeight="1" x14ac:dyDescent="0.2">
      <c r="A54" s="310" t="s">
        <v>439</v>
      </c>
    </row>
    <row r="55" spans="1:1" s="53" customFormat="1" ht="48.75" customHeight="1" thickBot="1" x14ac:dyDescent="0.25">
      <c r="A55" s="311" t="s">
        <v>440</v>
      </c>
    </row>
    <row r="56" spans="1:1" s="53" customFormat="1" ht="48.75" customHeight="1" x14ac:dyDescent="0.2">
      <c r="A56" s="349" t="s">
        <v>441</v>
      </c>
    </row>
    <row r="57" spans="1:1" s="53" customFormat="1" ht="103.5" customHeight="1" thickBot="1" x14ac:dyDescent="0.25">
      <c r="A57" s="350"/>
    </row>
    <row r="58" spans="1:1" s="53" customFormat="1" ht="24.75" thickBot="1" x14ac:dyDescent="0.25">
      <c r="A58" s="312" t="s">
        <v>442</v>
      </c>
    </row>
    <row r="59" spans="1:1" s="53" customFormat="1" ht="24" x14ac:dyDescent="0.2">
      <c r="A59" s="313" t="s">
        <v>443</v>
      </c>
    </row>
    <row r="60" spans="1:1" s="53" customFormat="1" ht="24" x14ac:dyDescent="0.2">
      <c r="A60" s="313" t="s">
        <v>444</v>
      </c>
    </row>
    <row r="61" spans="1:1" s="53" customFormat="1" ht="24.75" thickBot="1" x14ac:dyDescent="0.25">
      <c r="A61" s="313" t="s">
        <v>445</v>
      </c>
    </row>
    <row r="62" spans="1:1" s="53" customFormat="1" ht="12.75" thickBot="1" x14ac:dyDescent="0.25">
      <c r="A62" s="314" t="s">
        <v>72</v>
      </c>
    </row>
    <row r="63" spans="1:1" s="53" customFormat="1" ht="48.75" customHeight="1" x14ac:dyDescent="0.2">
      <c r="A63" s="315"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workbookViewId="0">
      <selection activeCell="G20" sqref="G20"/>
    </sheetView>
  </sheetViews>
  <sheetFormatPr defaultColWidth="9.140625" defaultRowHeight="15" x14ac:dyDescent="0.25"/>
  <cols>
    <col min="1" max="1" width="68.85546875" style="2" bestFit="1" customWidth="1"/>
    <col min="2" max="16384" width="9.140625" style="1"/>
  </cols>
  <sheetData>
    <row r="1" spans="1:5" s="2" customFormat="1" ht="12.75" x14ac:dyDescent="0.2">
      <c r="A1" s="9" t="s">
        <v>301</v>
      </c>
    </row>
    <row r="2" spans="1:5" s="2" customFormat="1" ht="12.75" x14ac:dyDescent="0.2">
      <c r="A2" s="210" t="s">
        <v>414</v>
      </c>
    </row>
    <row r="3" spans="1:5" s="8" customFormat="1" x14ac:dyDescent="0.25">
      <c r="A3" s="259"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row>
    <row r="4" spans="1:5" s="8" customFormat="1" x14ac:dyDescent="0.25">
      <c r="A4" s="259"/>
      <c r="B4" s="113" t="e">
        <f>'C завтраками| Bed and breakfast'!#REF!</f>
        <v>#REF!</v>
      </c>
      <c r="C4" s="113" t="e">
        <f>'C завтраками| Bed and breakfast'!#REF!</f>
        <v>#REF!</v>
      </c>
      <c r="D4" s="113" t="e">
        <f>'C завтраками| Bed and breakfast'!#REF!</f>
        <v>#REF!</v>
      </c>
      <c r="E4" s="113" t="e">
        <f>'C завтраками| Bed and breakfast'!#REF!</f>
        <v>#REF!</v>
      </c>
    </row>
    <row r="5" spans="1:5" s="15" customFormat="1" ht="12" customHeight="1" x14ac:dyDescent="0.2">
      <c r="A5" s="13" t="s">
        <v>220</v>
      </c>
      <c r="B5" s="10"/>
      <c r="C5" s="10"/>
      <c r="D5" s="10"/>
      <c r="E5" s="10"/>
    </row>
    <row r="6" spans="1:5" s="16" customFormat="1" ht="12" customHeight="1" x14ac:dyDescent="0.2">
      <c r="A6" s="4">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row>
    <row r="7" spans="1:5" s="16" customFormat="1" ht="12" customHeight="1" x14ac:dyDescent="0.2">
      <c r="A7" s="4">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13" t="s">
        <v>307</v>
      </c>
      <c r="B8" s="13"/>
      <c r="C8" s="13"/>
      <c r="D8" s="13"/>
      <c r="E8" s="13"/>
    </row>
    <row r="9" spans="1:5"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row>
    <row r="10" spans="1:5"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13" t="s">
        <v>326</v>
      </c>
      <c r="B11" s="13"/>
      <c r="C11" s="13"/>
      <c r="D11" s="13"/>
      <c r="E11" s="13"/>
    </row>
    <row r="12" spans="1:5"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row>
    <row r="13" spans="1:5"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13" t="s">
        <v>327</v>
      </c>
      <c r="B14" s="13"/>
      <c r="C14" s="13"/>
      <c r="D14" s="13"/>
      <c r="E14" s="13"/>
    </row>
    <row r="15" spans="1:5" s="16" customFormat="1" ht="12" customHeight="1" x14ac:dyDescent="0.2">
      <c r="A15" s="4">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row>
    <row r="16" spans="1:5" s="16" customFormat="1" ht="12" customHeight="1" x14ac:dyDescent="0.2">
      <c r="A16" s="278">
        <v>2</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6" customFormat="1" ht="12" customHeight="1" x14ac:dyDescent="0.2">
      <c r="A17" s="279" t="s">
        <v>377</v>
      </c>
      <c r="B17" s="13"/>
      <c r="C17" s="13"/>
      <c r="D17" s="13"/>
      <c r="E17" s="13"/>
    </row>
    <row r="18" spans="1:5" s="16" customFormat="1" ht="12" customHeight="1" x14ac:dyDescent="0.2">
      <c r="A18" s="4">
        <v>1</v>
      </c>
      <c r="B18" s="13" t="e">
        <f>'C завтраками| Bed and breakfast'!#REF!*0.9</f>
        <v>#REF!</v>
      </c>
      <c r="C18" s="13" t="e">
        <f>'C завтраками| Bed and breakfast'!#REF!*0.9</f>
        <v>#REF!</v>
      </c>
      <c r="D18" s="13" t="e">
        <f>'C завтраками| Bed and breakfast'!#REF!*0.9</f>
        <v>#REF!</v>
      </c>
      <c r="E18" s="13" t="e">
        <f>'C завтраками| Bed and breakfast'!#REF!*0.9</f>
        <v>#REF!</v>
      </c>
    </row>
    <row r="19" spans="1:5" s="16" customFormat="1" ht="12" customHeight="1" x14ac:dyDescent="0.2">
      <c r="A19" s="278">
        <v>2</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6" customFormat="1" ht="12" customHeight="1" x14ac:dyDescent="0.2">
      <c r="A20" s="278">
        <v>3</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6" customFormat="1" ht="12" customHeight="1" x14ac:dyDescent="0.2">
      <c r="A21" s="278">
        <v>4</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6" customFormat="1" ht="12" customHeight="1" x14ac:dyDescent="0.2">
      <c r="A22" s="43"/>
      <c r="B22" s="260"/>
      <c r="C22" s="260"/>
      <c r="D22" s="260"/>
      <c r="E22" s="260"/>
    </row>
    <row r="23" spans="1:5" s="16" customFormat="1" ht="12" customHeight="1" x14ac:dyDescent="0.2">
      <c r="A23" s="43"/>
      <c r="B23" s="260"/>
      <c r="C23" s="260"/>
      <c r="D23" s="260"/>
      <c r="E23" s="260"/>
    </row>
    <row r="24" spans="1:5" s="16" customFormat="1" ht="12" customHeight="1" x14ac:dyDescent="0.2">
      <c r="A24" s="153" t="s">
        <v>169</v>
      </c>
      <c r="B24" s="113" t="e">
        <f t="shared" ref="B24:E24" si="0">B3</f>
        <v>#REF!</v>
      </c>
      <c r="C24" s="113" t="e">
        <f t="shared" si="0"/>
        <v>#REF!</v>
      </c>
      <c r="D24" s="113" t="e">
        <f t="shared" si="0"/>
        <v>#REF!</v>
      </c>
      <c r="E24" s="113" t="e">
        <f t="shared" si="0"/>
        <v>#REF!</v>
      </c>
    </row>
    <row r="25" spans="1:5" s="16" customFormat="1" ht="12" customHeight="1" x14ac:dyDescent="0.2">
      <c r="A25" s="271" t="s">
        <v>200</v>
      </c>
      <c r="B25" s="113" t="e">
        <f t="shared" ref="B25:E25" si="1">B4</f>
        <v>#REF!</v>
      </c>
      <c r="C25" s="113" t="e">
        <f t="shared" si="1"/>
        <v>#REF!</v>
      </c>
      <c r="D25" s="113" t="e">
        <f t="shared" si="1"/>
        <v>#REF!</v>
      </c>
      <c r="E25" s="113" t="e">
        <f t="shared" si="1"/>
        <v>#REF!</v>
      </c>
    </row>
    <row r="26" spans="1:5" s="16" customFormat="1" ht="12" customHeight="1" x14ac:dyDescent="0.2">
      <c r="A26" s="13" t="s">
        <v>220</v>
      </c>
      <c r="B26" s="273"/>
      <c r="C26" s="273"/>
      <c r="D26" s="273"/>
      <c r="E26" s="273"/>
    </row>
    <row r="27" spans="1:5" s="16" customFormat="1" ht="12" customHeight="1" x14ac:dyDescent="0.2">
      <c r="A27" s="4">
        <v>1</v>
      </c>
      <c r="B27" s="13" t="e">
        <f t="shared" ref="B27:E27" si="2">ROUNDUP(B6*0.87,)</f>
        <v>#REF!</v>
      </c>
      <c r="C27" s="13" t="e">
        <f t="shared" si="2"/>
        <v>#REF!</v>
      </c>
      <c r="D27" s="13" t="e">
        <f t="shared" si="2"/>
        <v>#REF!</v>
      </c>
      <c r="E27" s="13" t="e">
        <f t="shared" si="2"/>
        <v>#REF!</v>
      </c>
    </row>
    <row r="28" spans="1:5" s="16" customFormat="1" ht="12" customHeight="1" x14ac:dyDescent="0.2">
      <c r="A28" s="4">
        <v>2</v>
      </c>
      <c r="B28" s="13" t="e">
        <f t="shared" ref="B28:E28" si="3">ROUNDUP(B7*0.87,)</f>
        <v>#REF!</v>
      </c>
      <c r="C28" s="13" t="e">
        <f t="shared" si="3"/>
        <v>#REF!</v>
      </c>
      <c r="D28" s="13" t="e">
        <f t="shared" si="3"/>
        <v>#REF!</v>
      </c>
      <c r="E28" s="13" t="e">
        <f t="shared" si="3"/>
        <v>#REF!</v>
      </c>
    </row>
    <row r="29" spans="1:5" s="16" customFormat="1" ht="12" customHeight="1" x14ac:dyDescent="0.2">
      <c r="A29" s="13" t="s">
        <v>307</v>
      </c>
      <c r="B29" s="13"/>
      <c r="C29" s="13"/>
      <c r="D29" s="13"/>
      <c r="E29" s="13"/>
    </row>
    <row r="30" spans="1:5" s="16" customFormat="1" ht="12" customHeight="1" x14ac:dyDescent="0.2">
      <c r="A30" s="4">
        <v>1</v>
      </c>
      <c r="B30" s="13" t="e">
        <f t="shared" ref="B30:E30" si="4">ROUNDUP(B9*0.87,)</f>
        <v>#REF!</v>
      </c>
      <c r="C30" s="13" t="e">
        <f t="shared" si="4"/>
        <v>#REF!</v>
      </c>
      <c r="D30" s="13" t="e">
        <f t="shared" si="4"/>
        <v>#REF!</v>
      </c>
      <c r="E30" s="13" t="e">
        <f t="shared" si="4"/>
        <v>#REF!</v>
      </c>
    </row>
    <row r="31" spans="1:5" s="16" customFormat="1" ht="12" customHeight="1" x14ac:dyDescent="0.2">
      <c r="A31" s="4">
        <v>2</v>
      </c>
      <c r="B31" s="13" t="e">
        <f t="shared" ref="B31:E31" si="5">ROUNDUP(B10*0.87,)</f>
        <v>#REF!</v>
      </c>
      <c r="C31" s="13" t="e">
        <f t="shared" si="5"/>
        <v>#REF!</v>
      </c>
      <c r="D31" s="13" t="e">
        <f t="shared" si="5"/>
        <v>#REF!</v>
      </c>
      <c r="E31" s="13" t="e">
        <f t="shared" si="5"/>
        <v>#REF!</v>
      </c>
    </row>
    <row r="32" spans="1:5" s="16" customFormat="1" ht="12" customHeight="1" x14ac:dyDescent="0.2">
      <c r="A32" s="13" t="s">
        <v>326</v>
      </c>
      <c r="B32" s="13"/>
      <c r="C32" s="13"/>
      <c r="D32" s="13"/>
      <c r="E32" s="13"/>
    </row>
    <row r="33" spans="1:5" s="16" customFormat="1" ht="12" customHeight="1" x14ac:dyDescent="0.2">
      <c r="A33" s="4">
        <v>1</v>
      </c>
      <c r="B33" s="13" t="e">
        <f t="shared" ref="B33:E33" si="6">ROUNDUP(B12*0.87,)</f>
        <v>#REF!</v>
      </c>
      <c r="C33" s="13" t="e">
        <f t="shared" si="6"/>
        <v>#REF!</v>
      </c>
      <c r="D33" s="13" t="e">
        <f t="shared" si="6"/>
        <v>#REF!</v>
      </c>
      <c r="E33" s="13" t="e">
        <f t="shared" si="6"/>
        <v>#REF!</v>
      </c>
    </row>
    <row r="34" spans="1:5" s="16" customFormat="1" ht="12" customHeight="1" x14ac:dyDescent="0.2">
      <c r="A34" s="4">
        <v>2</v>
      </c>
      <c r="B34" s="13" t="e">
        <f t="shared" ref="B34:E34" si="7">ROUNDUP(B13*0.87,)</f>
        <v>#REF!</v>
      </c>
      <c r="C34" s="13" t="e">
        <f t="shared" si="7"/>
        <v>#REF!</v>
      </c>
      <c r="D34" s="13" t="e">
        <f t="shared" si="7"/>
        <v>#REF!</v>
      </c>
      <c r="E34" s="13" t="e">
        <f t="shared" si="7"/>
        <v>#REF!</v>
      </c>
    </row>
    <row r="35" spans="1:5" s="16" customFormat="1" ht="12" customHeight="1" x14ac:dyDescent="0.2">
      <c r="A35" s="13" t="s">
        <v>327</v>
      </c>
      <c r="B35" s="13"/>
      <c r="C35" s="13"/>
      <c r="D35" s="13"/>
      <c r="E35" s="13"/>
    </row>
    <row r="36" spans="1:5" s="16" customFormat="1" ht="12" customHeight="1" x14ac:dyDescent="0.2">
      <c r="A36" s="4">
        <v>1</v>
      </c>
      <c r="B36" s="13" t="e">
        <f t="shared" ref="B36:E36" si="8">ROUNDUP(B15*0.87,)</f>
        <v>#REF!</v>
      </c>
      <c r="C36" s="13" t="e">
        <f t="shared" si="8"/>
        <v>#REF!</v>
      </c>
      <c r="D36" s="13" t="e">
        <f t="shared" si="8"/>
        <v>#REF!</v>
      </c>
      <c r="E36" s="13" t="e">
        <f t="shared" si="8"/>
        <v>#REF!</v>
      </c>
    </row>
    <row r="37" spans="1:5" s="16" customFormat="1" ht="12" customHeight="1" x14ac:dyDescent="0.2">
      <c r="A37" s="278">
        <v>2</v>
      </c>
      <c r="B37" s="13" t="e">
        <f t="shared" ref="B37:E37" si="9">ROUNDUP(B16*0.87,)</f>
        <v>#REF!</v>
      </c>
      <c r="C37" s="13" t="e">
        <f t="shared" si="9"/>
        <v>#REF!</v>
      </c>
      <c r="D37" s="13" t="e">
        <f t="shared" si="9"/>
        <v>#REF!</v>
      </c>
      <c r="E37" s="13" t="e">
        <f t="shared" si="9"/>
        <v>#REF!</v>
      </c>
    </row>
    <row r="38" spans="1:5" s="16" customFormat="1" ht="12" customHeight="1" x14ac:dyDescent="0.2">
      <c r="A38" s="279" t="s">
        <v>377</v>
      </c>
      <c r="B38" s="13"/>
      <c r="C38" s="13"/>
      <c r="D38" s="13"/>
      <c r="E38" s="13"/>
    </row>
    <row r="39" spans="1:5" s="16" customFormat="1" ht="12" customHeight="1" x14ac:dyDescent="0.2">
      <c r="A39" s="4">
        <v>1</v>
      </c>
      <c r="B39" s="13" t="e">
        <f t="shared" ref="B39:E39" si="10">ROUNDUP(B18*0.87,)</f>
        <v>#REF!</v>
      </c>
      <c r="C39" s="13" t="e">
        <f t="shared" si="10"/>
        <v>#REF!</v>
      </c>
      <c r="D39" s="13" t="e">
        <f t="shared" si="10"/>
        <v>#REF!</v>
      </c>
      <c r="E39" s="13" t="e">
        <f t="shared" si="10"/>
        <v>#REF!</v>
      </c>
    </row>
    <row r="40" spans="1:5" s="16" customFormat="1" ht="12" customHeight="1" x14ac:dyDescent="0.2">
      <c r="A40" s="278">
        <v>2</v>
      </c>
      <c r="B40" s="13" t="e">
        <f t="shared" ref="B40:E40" si="11">ROUNDUP(B19*0.87,)</f>
        <v>#REF!</v>
      </c>
      <c r="C40" s="13" t="e">
        <f t="shared" si="11"/>
        <v>#REF!</v>
      </c>
      <c r="D40" s="13" t="e">
        <f t="shared" si="11"/>
        <v>#REF!</v>
      </c>
      <c r="E40" s="13" t="e">
        <f t="shared" si="11"/>
        <v>#REF!</v>
      </c>
    </row>
    <row r="41" spans="1:5" s="16" customFormat="1" ht="12" customHeight="1" x14ac:dyDescent="0.2">
      <c r="A41" s="278">
        <v>3</v>
      </c>
      <c r="B41" s="13" t="e">
        <f t="shared" ref="B41:E41" si="12">ROUNDUP(B20*0.87,)</f>
        <v>#REF!</v>
      </c>
      <c r="C41" s="13" t="e">
        <f t="shared" si="12"/>
        <v>#REF!</v>
      </c>
      <c r="D41" s="13" t="e">
        <f t="shared" si="12"/>
        <v>#REF!</v>
      </c>
      <c r="E41" s="13" t="e">
        <f t="shared" si="12"/>
        <v>#REF!</v>
      </c>
    </row>
    <row r="42" spans="1:5" s="16" customFormat="1" ht="12" customHeight="1" x14ac:dyDescent="0.2">
      <c r="A42" s="278">
        <v>4</v>
      </c>
      <c r="B42" s="13" t="e">
        <f t="shared" ref="B42:E42" si="13">ROUNDUP(B21*0.87,)</f>
        <v>#REF!</v>
      </c>
      <c r="C42" s="13" t="e">
        <f t="shared" si="13"/>
        <v>#REF!</v>
      </c>
      <c r="D42" s="13" t="e">
        <f t="shared" si="13"/>
        <v>#REF!</v>
      </c>
      <c r="E42" s="13" t="e">
        <f t="shared" si="13"/>
        <v>#REF!</v>
      </c>
    </row>
    <row r="43" spans="1:5" s="16" customFormat="1" ht="165" x14ac:dyDescent="0.2">
      <c r="A43" s="304" t="s">
        <v>426</v>
      </c>
    </row>
    <row r="44" spans="1:5" s="16" customFormat="1" ht="12" customHeight="1" x14ac:dyDescent="0.2">
      <c r="A44" s="224" t="s">
        <v>73</v>
      </c>
    </row>
    <row r="45" spans="1:5" s="14" customFormat="1" ht="12" x14ac:dyDescent="0.2">
      <c r="A45" s="221" t="s">
        <v>415</v>
      </c>
    </row>
    <row r="46" spans="1:5" s="14" customFormat="1" ht="12" x14ac:dyDescent="0.2">
      <c r="A46" s="221" t="s">
        <v>416</v>
      </c>
    </row>
    <row r="47" spans="1:5" s="14" customFormat="1" ht="12.75" customHeight="1" x14ac:dyDescent="0.2">
      <c r="A47" s="155"/>
    </row>
    <row r="48" spans="1:5"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379</v>
      </c>
    </row>
    <row r="54" spans="1:1" x14ac:dyDescent="0.25">
      <c r="A54" s="156"/>
    </row>
    <row r="55" spans="1:1" s="8" customFormat="1" ht="42" x14ac:dyDescent="0.25">
      <c r="A55" s="225" t="s">
        <v>421</v>
      </c>
    </row>
    <row r="56" spans="1:1" s="8" customFormat="1" ht="42" x14ac:dyDescent="0.25">
      <c r="A56" s="270" t="s">
        <v>417</v>
      </c>
    </row>
    <row r="57" spans="1:1" s="8" customFormat="1" ht="31.5" x14ac:dyDescent="0.25">
      <c r="A57" s="270" t="s">
        <v>418</v>
      </c>
    </row>
    <row r="58" spans="1:1" s="8" customFormat="1" ht="31.5" x14ac:dyDescent="0.25">
      <c r="A58" s="270" t="s">
        <v>422</v>
      </c>
    </row>
    <row r="59" spans="1:1" s="8" customFormat="1" ht="31.5" x14ac:dyDescent="0.25">
      <c r="A59" s="270" t="s">
        <v>427</v>
      </c>
    </row>
    <row r="60" spans="1:1" s="8" customFormat="1" ht="31.5" x14ac:dyDescent="0.25">
      <c r="A60" s="270" t="s">
        <v>428</v>
      </c>
    </row>
    <row r="61" spans="1:1" s="8" customFormat="1" ht="42" x14ac:dyDescent="0.25">
      <c r="A61" s="186" t="s">
        <v>196</v>
      </c>
    </row>
    <row r="62" spans="1:1" s="8" customFormat="1" ht="63" x14ac:dyDescent="0.25">
      <c r="A62" s="303" t="s">
        <v>419</v>
      </c>
    </row>
    <row r="63" spans="1:1" s="8" customFormat="1" ht="21" x14ac:dyDescent="0.25">
      <c r="A63" s="216" t="s">
        <v>192</v>
      </c>
    </row>
    <row r="64" spans="1:1" s="8" customFormat="1" ht="54" x14ac:dyDescent="0.25">
      <c r="A64" s="170" t="s">
        <v>420</v>
      </c>
    </row>
    <row r="65" spans="1:1" s="8" customFormat="1" ht="31.5" x14ac:dyDescent="0.25">
      <c r="A65" s="161" t="s">
        <v>194</v>
      </c>
    </row>
    <row r="66" spans="1:1" s="8" customFormat="1" x14ac:dyDescent="0.25">
      <c r="A66" s="73"/>
    </row>
    <row r="67" spans="1:1" s="8" customFormat="1" x14ac:dyDescent="0.25">
      <c r="A67" s="129" t="s">
        <v>72</v>
      </c>
    </row>
    <row r="68" spans="1:1" s="8" customFormat="1" ht="24" x14ac:dyDescent="0.25">
      <c r="A68" s="60" t="s">
        <v>136</v>
      </c>
    </row>
    <row r="69" spans="1:1" s="8" customFormat="1" ht="24" x14ac:dyDescent="0.25">
      <c r="A69" s="60" t="s">
        <v>137</v>
      </c>
    </row>
    <row r="70" spans="1:1" s="8" customFormat="1" x14ac:dyDescent="0.25">
      <c r="A70" s="53"/>
    </row>
    <row r="71" spans="1:1" s="8" customFormat="1" x14ac:dyDescent="0.25"/>
    <row r="72" spans="1:1" x14ac:dyDescent="0.25">
      <c r="A72" s="8"/>
    </row>
    <row r="73" spans="1:1" x14ac:dyDescent="0.25">
      <c r="A73" s="15"/>
    </row>
    <row r="74" spans="1:1" x14ac:dyDescent="0.25">
      <c r="A74" s="15"/>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N63"/>
  <sheetViews>
    <sheetView topLeftCell="B1" zoomScaleNormal="100" workbookViewId="0">
      <selection activeCell="Z32" activeCellId="1" sqref="A26:A29 Z32"/>
    </sheetView>
  </sheetViews>
  <sheetFormatPr defaultColWidth="9.140625" defaultRowHeight="15" x14ac:dyDescent="0.25"/>
  <cols>
    <col min="1" max="1" width="61.5703125" style="2" customWidth="1"/>
    <col min="2" max="3" width="10.42578125" style="1" bestFit="1" customWidth="1"/>
    <col min="4" max="6" width="10.42578125" style="1" customWidth="1"/>
    <col min="7" max="10" width="10.42578125" style="1" hidden="1" customWidth="1"/>
    <col min="11" max="17" width="9.140625" style="1" hidden="1" customWidth="1"/>
    <col min="18" max="27" width="9.140625" style="1"/>
    <col min="28" max="33" width="9.140625" style="1" hidden="1" customWidth="1"/>
    <col min="34" max="16384" width="9.140625" style="1"/>
  </cols>
  <sheetData>
    <row r="1" spans="1:40" s="2" customFormat="1" ht="12.75" x14ac:dyDescent="0.2">
      <c r="A1" s="9" t="s">
        <v>301</v>
      </c>
    </row>
    <row r="2" spans="1:40" s="2" customFormat="1" ht="12.75" x14ac:dyDescent="0.2">
      <c r="A2" s="305" t="s">
        <v>234</v>
      </c>
    </row>
    <row r="3" spans="1:40" s="8" customFormat="1" x14ac:dyDescent="0.25">
      <c r="A3" s="5" t="s">
        <v>59</v>
      </c>
      <c r="B3" s="113">
        <f>'C завтраками| Bed and breakfast'!R4</f>
        <v>45639</v>
      </c>
      <c r="C3" s="113">
        <f>'C завтраками| Bed and breakfast'!S4</f>
        <v>45641</v>
      </c>
      <c r="D3" s="113">
        <f>'C завтраками| Bed and breakfast'!T4</f>
        <v>45646</v>
      </c>
      <c r="E3" s="113">
        <f>'C завтраками| Bed and breakfast'!U4</f>
        <v>45648</v>
      </c>
      <c r="F3" s="113">
        <f>'C завтраками| Bed and breakfast'!V4</f>
        <v>45652</v>
      </c>
      <c r="G3" s="113">
        <f>'C завтраками| Bed and breakfast'!W4</f>
        <v>45653</v>
      </c>
      <c r="H3" s="113">
        <f>'C завтраками| Bed and breakfast'!X4</f>
        <v>45655</v>
      </c>
      <c r="I3" s="113">
        <f>'C завтраками| Bed and breakfast'!Y4</f>
        <v>45656</v>
      </c>
      <c r="J3" s="113">
        <f>'C завтраками| Bed and breakfast'!Z4</f>
        <v>45657</v>
      </c>
      <c r="K3" s="113">
        <f>'C завтраками| Bed and breakfast'!AA4</f>
        <v>45658</v>
      </c>
      <c r="L3" s="113">
        <f>'C завтраками| Bed and breakfast'!AB4</f>
        <v>45662</v>
      </c>
      <c r="M3" s="113">
        <f>'C завтраками| Bed and breakfast'!AC4</f>
        <v>45664</v>
      </c>
      <c r="N3" s="113">
        <f>'C завтраками| Bed and breakfast'!AD4</f>
        <v>45665</v>
      </c>
      <c r="O3" s="113">
        <f>'C завтраками| Bed and breakfast'!AE4</f>
        <v>45666</v>
      </c>
      <c r="P3" s="113">
        <f>'C завтраками| Bed and breakfast'!AF4</f>
        <v>45667</v>
      </c>
      <c r="Q3" s="113">
        <f>'C завтраками| Bed and breakfast'!AG4</f>
        <v>45669</v>
      </c>
      <c r="R3" s="195">
        <f>'C завтраками| Bed and breakfast'!AH4</f>
        <v>45670</v>
      </c>
      <c r="S3" s="195">
        <f>'C завтраками| Bed and breakfast'!AI4</f>
        <v>45674</v>
      </c>
      <c r="T3" s="195">
        <f>'C завтраками| Bed and breakfast'!AJ4</f>
        <v>45676</v>
      </c>
      <c r="U3" s="195">
        <f>'C завтраками| Bed and breakfast'!AK4</f>
        <v>45681</v>
      </c>
      <c r="V3" s="195">
        <f>'C завтраками| Bed and breakfast'!AL4</f>
        <v>45683</v>
      </c>
      <c r="W3" s="195">
        <f>'C завтраками| Bed and breakfast'!AM4</f>
        <v>45688</v>
      </c>
      <c r="X3" s="195">
        <f>'C завтраками| Bed and breakfast'!AN4</f>
        <v>45695</v>
      </c>
      <c r="Y3" s="195">
        <f>'C завтраками| Bed and breakfast'!AO4</f>
        <v>45697</v>
      </c>
      <c r="Z3" s="195">
        <f>'C завтраками| Bed and breakfast'!AP4</f>
        <v>45702</v>
      </c>
      <c r="AA3" s="195">
        <f>'C завтраками| Bed and breakfast'!AQ4</f>
        <v>45704</v>
      </c>
      <c r="AB3" s="113">
        <f>'C завтраками| Bed and breakfast'!AR4</f>
        <v>45709</v>
      </c>
      <c r="AC3" s="113">
        <f>'C завтраками| Bed and breakfast'!AS4</f>
        <v>45712</v>
      </c>
      <c r="AD3" s="113">
        <f>'C завтраками| Bed and breakfast'!AT4</f>
        <v>45717</v>
      </c>
      <c r="AE3" s="113">
        <f>'C завтраками| Bed and breakfast'!AU4</f>
        <v>45718</v>
      </c>
      <c r="AF3" s="113">
        <f>'C завтраками| Bed and breakfast'!AV4</f>
        <v>45723</v>
      </c>
      <c r="AG3" s="113">
        <f>'C завтраками| Bed and breakfast'!AW4</f>
        <v>45726</v>
      </c>
      <c r="AH3" s="113">
        <f>'C завтраками| Bed and breakfast'!AX4</f>
        <v>45727</v>
      </c>
      <c r="AI3" s="113">
        <f>'C завтраками| Bed and breakfast'!AY4</f>
        <v>45730</v>
      </c>
      <c r="AJ3" s="113">
        <f>'C завтраками| Bed and breakfast'!AZ4</f>
        <v>45732</v>
      </c>
      <c r="AK3" s="113">
        <f>'C завтраками| Bed and breakfast'!BA4</f>
        <v>45737</v>
      </c>
      <c r="AL3" s="113">
        <f>'C завтраками| Bed and breakfast'!BB4</f>
        <v>45739</v>
      </c>
      <c r="AM3" s="113">
        <f>'C завтраками| Bed and breakfast'!BC4</f>
        <v>45744</v>
      </c>
      <c r="AN3" s="113">
        <f>'C завтраками| Bed and breakfast'!BD4</f>
        <v>45746</v>
      </c>
    </row>
    <row r="4" spans="1:40" s="8" customFormat="1" x14ac:dyDescent="0.25">
      <c r="A4" s="5"/>
      <c r="B4" s="113">
        <f>'C завтраками| Bed and breakfast'!R5</f>
        <v>45640</v>
      </c>
      <c r="C4" s="113">
        <f>'C завтраками| Bed and breakfast'!S5</f>
        <v>45645</v>
      </c>
      <c r="D4" s="113">
        <f>'C завтраками| Bed and breakfast'!T5</f>
        <v>45647</v>
      </c>
      <c r="E4" s="113">
        <f>'C завтраками| Bed and breakfast'!U5</f>
        <v>45651</v>
      </c>
      <c r="F4" s="113">
        <f>'C завтраками| Bed and breakfast'!V5</f>
        <v>45652</v>
      </c>
      <c r="G4" s="113">
        <f>'C завтраками| Bed and breakfast'!W5</f>
        <v>45654</v>
      </c>
      <c r="H4" s="113">
        <f>'C завтраками| Bed and breakfast'!X5</f>
        <v>45655</v>
      </c>
      <c r="I4" s="113">
        <f>'C завтраками| Bed and breakfast'!Y5</f>
        <v>45656</v>
      </c>
      <c r="J4" s="113">
        <f>'C завтраками| Bed and breakfast'!Z5</f>
        <v>45657</v>
      </c>
      <c r="K4" s="113">
        <f>'C завтраками| Bed and breakfast'!AA5</f>
        <v>45661</v>
      </c>
      <c r="L4" s="113">
        <f>'C завтраками| Bed and breakfast'!AB5</f>
        <v>45663</v>
      </c>
      <c r="M4" s="113">
        <f>'C завтраками| Bed and breakfast'!AC5</f>
        <v>45664</v>
      </c>
      <c r="N4" s="113">
        <f>'C завтраками| Bed and breakfast'!AD5</f>
        <v>45665</v>
      </c>
      <c r="O4" s="113">
        <f>'C завтраками| Bed and breakfast'!AE5</f>
        <v>45666</v>
      </c>
      <c r="P4" s="113">
        <f>'C завтраками| Bed and breakfast'!AF5</f>
        <v>45668</v>
      </c>
      <c r="Q4" s="113">
        <f>'C завтраками| Bed and breakfast'!AG5</f>
        <v>45669</v>
      </c>
      <c r="R4" s="195">
        <f>'C завтраками| Bed and breakfast'!AH5</f>
        <v>45673</v>
      </c>
      <c r="S4" s="195">
        <f>'C завтраками| Bed and breakfast'!AI5</f>
        <v>45675</v>
      </c>
      <c r="T4" s="195">
        <f>'C завтраками| Bed and breakfast'!AJ5</f>
        <v>45680</v>
      </c>
      <c r="U4" s="195">
        <f>'C завтраками| Bed and breakfast'!AK5</f>
        <v>45682</v>
      </c>
      <c r="V4" s="195">
        <f>'C завтраками| Bed and breakfast'!AL5</f>
        <v>45687</v>
      </c>
      <c r="W4" s="195">
        <f>'C завтраками| Bed and breakfast'!AM5</f>
        <v>45694</v>
      </c>
      <c r="X4" s="195">
        <f>'C завтраками| Bed and breakfast'!AN5</f>
        <v>45696</v>
      </c>
      <c r="Y4" s="195">
        <f>'C завтраками| Bed and breakfast'!AO5</f>
        <v>45701</v>
      </c>
      <c r="Z4" s="195">
        <f>'C завтраками| Bed and breakfast'!AP5</f>
        <v>45703</v>
      </c>
      <c r="AA4" s="195">
        <f>'C завтраками| Bed and breakfast'!AQ5</f>
        <v>45708</v>
      </c>
      <c r="AB4" s="113">
        <f>'C завтраками| Bed and breakfast'!AR5</f>
        <v>45711</v>
      </c>
      <c r="AC4" s="113">
        <f>'C завтраками| Bed and breakfast'!AS5</f>
        <v>45716</v>
      </c>
      <c r="AD4" s="113">
        <f>'C завтраками| Bed and breakfast'!AT5</f>
        <v>45717</v>
      </c>
      <c r="AE4" s="113">
        <f>'C завтраками| Bed and breakfast'!AU5</f>
        <v>45722</v>
      </c>
      <c r="AF4" s="113">
        <f>'C завтраками| Bed and breakfast'!AV5</f>
        <v>45725</v>
      </c>
      <c r="AG4" s="113">
        <f>'C завтраками| Bed and breakfast'!AW5</f>
        <v>45726</v>
      </c>
      <c r="AH4" s="113">
        <f>'C завтраками| Bed and breakfast'!AX5</f>
        <v>45729</v>
      </c>
      <c r="AI4" s="113">
        <f>'C завтраками| Bed and breakfast'!AY5</f>
        <v>45731</v>
      </c>
      <c r="AJ4" s="113">
        <f>'C завтраками| Bed and breakfast'!AZ5</f>
        <v>45736</v>
      </c>
      <c r="AK4" s="113">
        <f>'C завтраками| Bed and breakfast'!BA5</f>
        <v>45738</v>
      </c>
      <c r="AL4" s="113">
        <f>'C завтраками| Bed and breakfast'!BB5</f>
        <v>45743</v>
      </c>
      <c r="AM4" s="113">
        <f>'C завтраками| Bed and breakfast'!BC5</f>
        <v>45745</v>
      </c>
      <c r="AN4" s="113">
        <f>'C завтраками| Bed and breakfast'!BD5</f>
        <v>45747</v>
      </c>
    </row>
    <row r="5" spans="1:40"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row>
    <row r="6" spans="1:40" s="16" customFormat="1" ht="12" customHeight="1" x14ac:dyDescent="0.2">
      <c r="A6" s="43">
        <v>1</v>
      </c>
      <c r="B6" s="13">
        <f>'C завтраками| Bed and breakfast'!R7*0.9</f>
        <v>5670</v>
      </c>
      <c r="C6" s="13">
        <f>'C завтраками| Bed and breakfast'!S7*0.9</f>
        <v>6210</v>
      </c>
      <c r="D6" s="13">
        <f>'C завтраками| Bed and breakfast'!T7*0.9</f>
        <v>9090</v>
      </c>
      <c r="E6" s="13">
        <f>'C завтраками| Bed and breakfast'!U7*0.9</f>
        <v>8280</v>
      </c>
      <c r="F6" s="13">
        <f>'C завтраками| Bed and breakfast'!V7*0.9</f>
        <v>9900</v>
      </c>
      <c r="G6" s="13">
        <f>'C завтраками| Bed and breakfast'!W7*0.9</f>
        <v>13050</v>
      </c>
      <c r="H6" s="13">
        <f>'C завтраками| Bed and breakfast'!X7*0.9</f>
        <v>20700</v>
      </c>
      <c r="I6" s="13">
        <f>'C завтраками| Bed and breakfast'!Y7*0.9</f>
        <v>22500</v>
      </c>
      <c r="J6" s="13">
        <f>'C завтраками| Bed and breakfast'!Z7*0.9</f>
        <v>31500</v>
      </c>
      <c r="K6" s="13">
        <f>'C завтраками| Bed and breakfast'!AA7*0.9</f>
        <v>31500</v>
      </c>
      <c r="L6" s="13">
        <f>'C завтраками| Bed and breakfast'!AB7*0.9</f>
        <v>27450</v>
      </c>
      <c r="M6" s="13">
        <f>'C завтраками| Bed and breakfast'!AC7*0.9</f>
        <v>20700</v>
      </c>
      <c r="N6" s="13">
        <f>'C завтраками| Bed and breakfast'!AD7*0.9</f>
        <v>18000</v>
      </c>
      <c r="O6" s="13">
        <f>'C завтраками| Bed and breakfast'!AE7*0.9</f>
        <v>12600</v>
      </c>
      <c r="P6" s="13">
        <f>'C завтраками| Bed and breakfast'!AF7*0.9</f>
        <v>13500</v>
      </c>
      <c r="Q6" s="13">
        <f>'C завтраками| Bed and breakfast'!AG7*0.9</f>
        <v>12600</v>
      </c>
      <c r="R6" s="13">
        <f>'C завтраками| Bed and breakfast'!AH7*0.9</f>
        <v>12600</v>
      </c>
      <c r="S6" s="13">
        <f>'C завтраками| Bed and breakfast'!AI7*0.9</f>
        <v>14400</v>
      </c>
      <c r="T6" s="205">
        <f>'C завтраками| Bed and breakfast'!AJ7*0.9</f>
        <v>14400</v>
      </c>
      <c r="U6" s="13">
        <f>'C завтраками| Bed and breakfast'!AK7*0.9</f>
        <v>16200</v>
      </c>
      <c r="V6" s="13">
        <f>'C завтраками| Bed and breakfast'!AL7*0.9</f>
        <v>16200</v>
      </c>
      <c r="W6" s="205">
        <f>'C завтраками| Bed and breakfast'!AM7*0.9</f>
        <v>17100</v>
      </c>
      <c r="X6" s="13">
        <f>'C завтраками| Bed and breakfast'!AN7*0.9</f>
        <v>17100</v>
      </c>
      <c r="Y6" s="205">
        <f>'C завтраками| Bed and breakfast'!AO7*0.9</f>
        <v>17100</v>
      </c>
      <c r="Z6" s="205">
        <f>'C завтраками| Bed and breakfast'!AP7*0.9</f>
        <v>21780</v>
      </c>
      <c r="AA6" s="205">
        <f>'C завтраками| Bed and breakfast'!AQ7*0.9</f>
        <v>21780</v>
      </c>
      <c r="AB6" s="13">
        <f>'C завтраками| Bed and breakfast'!AR7*0.9</f>
        <v>21780</v>
      </c>
      <c r="AC6" s="13">
        <f>'C завтраками| Bed and breakfast'!AS7*0.9</f>
        <v>17100</v>
      </c>
      <c r="AD6" s="13">
        <f>'C завтраками| Bed and breakfast'!AT7*0.9</f>
        <v>16200</v>
      </c>
      <c r="AE6" s="13">
        <f>'C завтраками| Bed and breakfast'!AU7*0.9</f>
        <v>12600</v>
      </c>
      <c r="AF6" s="13">
        <f>'C завтраками| Bed and breakfast'!AV7*0.9</f>
        <v>14400</v>
      </c>
      <c r="AG6" s="13">
        <f>'C завтраками| Bed and breakfast'!AW7*0.9</f>
        <v>13500</v>
      </c>
      <c r="AH6" s="13">
        <f>'C завтраками| Bed and breakfast'!AX7*0.9</f>
        <v>8730</v>
      </c>
      <c r="AI6" s="13">
        <f>'C завтраками| Bed and breakfast'!AY7*0.9</f>
        <v>9630</v>
      </c>
      <c r="AJ6" s="13">
        <f>'C завтраками| Bed and breakfast'!AZ7*0.9</f>
        <v>8730</v>
      </c>
      <c r="AK6" s="13">
        <f>'C завтраками| Bed and breakfast'!BA7*0.9</f>
        <v>9630</v>
      </c>
      <c r="AL6" s="13">
        <f>'C завтраками| Bed and breakfast'!BB7*0.9</f>
        <v>8280</v>
      </c>
      <c r="AM6" s="13">
        <f>'C завтраками| Bed and breakfast'!BC7*0.9</f>
        <v>9180</v>
      </c>
      <c r="AN6" s="13">
        <f>'C завтраками| Bed and breakfast'!BD7*0.9</f>
        <v>8280</v>
      </c>
    </row>
    <row r="7" spans="1:40" s="16" customFormat="1" ht="12" customHeight="1" x14ac:dyDescent="0.2">
      <c r="A7" s="43">
        <v>2</v>
      </c>
      <c r="B7" s="13">
        <f>'C завтраками| Bed and breakfast'!R8*0.9</f>
        <v>6840</v>
      </c>
      <c r="C7" s="13">
        <f>'C завтраками| Bed and breakfast'!S8*0.9</f>
        <v>7380</v>
      </c>
      <c r="D7" s="13">
        <f>'C завтраками| Bed and breakfast'!T8*0.9</f>
        <v>10260</v>
      </c>
      <c r="E7" s="13">
        <f>'C завтраками| Bed and breakfast'!U8*0.9</f>
        <v>9450</v>
      </c>
      <c r="F7" s="13">
        <f>'C завтраками| Bed and breakfast'!V8*0.9</f>
        <v>11070</v>
      </c>
      <c r="G7" s="13">
        <f>'C завтраками| Bed and breakfast'!W8*0.9</f>
        <v>14220</v>
      </c>
      <c r="H7" s="13">
        <f>'C завтраками| Bed and breakfast'!X8*0.9</f>
        <v>22410</v>
      </c>
      <c r="I7" s="13">
        <f>'C завтраками| Bed and breakfast'!Y8*0.9</f>
        <v>24210</v>
      </c>
      <c r="J7" s="13">
        <f>'C завтраками| Bed and breakfast'!Z8*0.9</f>
        <v>33210</v>
      </c>
      <c r="K7" s="13">
        <f>'C завтраками| Bed and breakfast'!AA8*0.9</f>
        <v>33210</v>
      </c>
      <c r="L7" s="13">
        <f>'C завтраками| Bed and breakfast'!AB8*0.9</f>
        <v>29160</v>
      </c>
      <c r="M7" s="13">
        <f>'C завтраками| Bed and breakfast'!AC8*0.9</f>
        <v>22410</v>
      </c>
      <c r="N7" s="13">
        <f>'C завтраками| Bed and breakfast'!AD8*0.9</f>
        <v>19710</v>
      </c>
      <c r="O7" s="13">
        <f>'C завтраками| Bed and breakfast'!AE8*0.9</f>
        <v>14130</v>
      </c>
      <c r="P7" s="13">
        <f>'C завтраками| Bed and breakfast'!AF8*0.9</f>
        <v>15030</v>
      </c>
      <c r="Q7" s="13">
        <f>'C завтраками| Bed and breakfast'!AG8*0.9</f>
        <v>14130</v>
      </c>
      <c r="R7" s="13">
        <f>'C завтраками| Bed and breakfast'!AH8*0.9</f>
        <v>14130</v>
      </c>
      <c r="S7" s="13">
        <f>'C завтраками| Bed and breakfast'!AI8*0.9</f>
        <v>15930</v>
      </c>
      <c r="T7" s="205">
        <f>'C завтраками| Bed and breakfast'!AJ8*0.9</f>
        <v>15930</v>
      </c>
      <c r="U7" s="13">
        <f>'C завтраками| Bed and breakfast'!AK8*0.9</f>
        <v>17730</v>
      </c>
      <c r="V7" s="13">
        <f>'C завтраками| Bed and breakfast'!AL8*0.9</f>
        <v>17730</v>
      </c>
      <c r="W7" s="205">
        <f>'C завтраками| Bed and breakfast'!AM8*0.9</f>
        <v>18630</v>
      </c>
      <c r="X7" s="13">
        <f>'C завтраками| Bed and breakfast'!AN8*0.9</f>
        <v>18630</v>
      </c>
      <c r="Y7" s="205">
        <f>'C завтраками| Bed and breakfast'!AO8*0.9</f>
        <v>18630</v>
      </c>
      <c r="Z7" s="205">
        <f>'C завтраками| Bed and breakfast'!AP8*0.9</f>
        <v>23310</v>
      </c>
      <c r="AA7" s="205">
        <f>'C завтраками| Bed and breakfast'!AQ8*0.9</f>
        <v>23310</v>
      </c>
      <c r="AB7" s="13">
        <f>'C завтраками| Bed and breakfast'!AR8*0.9</f>
        <v>23310</v>
      </c>
      <c r="AC7" s="13">
        <f>'C завтраками| Bed and breakfast'!AS8*0.9</f>
        <v>18630</v>
      </c>
      <c r="AD7" s="13">
        <f>'C завтраками| Bed and breakfast'!AT8*0.9</f>
        <v>17730</v>
      </c>
      <c r="AE7" s="13">
        <f>'C завтраками| Bed and breakfast'!AU8*0.9</f>
        <v>14130</v>
      </c>
      <c r="AF7" s="13">
        <f>'C завтраками| Bed and breakfast'!AV8*0.9</f>
        <v>15930</v>
      </c>
      <c r="AG7" s="13">
        <f>'C завтраками| Bed and breakfast'!AW8*0.9</f>
        <v>15030</v>
      </c>
      <c r="AH7" s="13">
        <f>'C завтраками| Bed and breakfast'!AX8*0.9</f>
        <v>10260</v>
      </c>
      <c r="AI7" s="13">
        <f>'C завтраками| Bed and breakfast'!AY8*0.9</f>
        <v>11160</v>
      </c>
      <c r="AJ7" s="13">
        <f>'C завтраками| Bed and breakfast'!AZ8*0.9</f>
        <v>10260</v>
      </c>
      <c r="AK7" s="13">
        <f>'C завтраками| Bed and breakfast'!BA8*0.9</f>
        <v>11160</v>
      </c>
      <c r="AL7" s="13">
        <f>'C завтраками| Bed and breakfast'!BB8*0.9</f>
        <v>9810</v>
      </c>
      <c r="AM7" s="13">
        <f>'C завтраками| Bed and breakfast'!BC8*0.9</f>
        <v>10710</v>
      </c>
      <c r="AN7" s="13">
        <f>'C завтраками| Bed and breakfast'!BD8*0.9</f>
        <v>9810</v>
      </c>
    </row>
    <row r="8" spans="1:40"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s="16" customFormat="1" ht="12" customHeight="1" x14ac:dyDescent="0.2">
      <c r="A9" s="43">
        <v>1</v>
      </c>
      <c r="B9" s="13">
        <f>'C завтраками| Bed and breakfast'!R10*0.9</f>
        <v>7020</v>
      </c>
      <c r="C9" s="13">
        <f>'C завтраками| Bed and breakfast'!S10*0.9</f>
        <v>7560</v>
      </c>
      <c r="D9" s="13">
        <f>'C завтраками| Bed and breakfast'!T10*0.9</f>
        <v>10440</v>
      </c>
      <c r="E9" s="13">
        <f>'C завтраками| Bed and breakfast'!U10*0.9</f>
        <v>9630</v>
      </c>
      <c r="F9" s="13">
        <f>'C завтраками| Bed and breakfast'!V10*0.9</f>
        <v>11250</v>
      </c>
      <c r="G9" s="13">
        <f>'C завтраками| Bed and breakfast'!W10*0.9</f>
        <v>14400</v>
      </c>
      <c r="H9" s="13">
        <f>'C завтраками| Bed and breakfast'!X10*0.9</f>
        <v>22950</v>
      </c>
      <c r="I9" s="13">
        <f>'C завтраками| Bed and breakfast'!Y10*0.9</f>
        <v>24750</v>
      </c>
      <c r="J9" s="13">
        <f>'C завтраками| Bed and breakfast'!Z10*0.9</f>
        <v>33750</v>
      </c>
      <c r="K9" s="13">
        <f>'C завтраками| Bed and breakfast'!AA10*0.9</f>
        <v>33750</v>
      </c>
      <c r="L9" s="13">
        <f>'C завтраками| Bed and breakfast'!AB10*0.9</f>
        <v>29700</v>
      </c>
      <c r="M9" s="13">
        <f>'C завтраками| Bed and breakfast'!AC10*0.9</f>
        <v>22950</v>
      </c>
      <c r="N9" s="13">
        <f>'C завтраками| Bed and breakfast'!AD10*0.9</f>
        <v>20250</v>
      </c>
      <c r="O9" s="13">
        <f>'C завтраками| Bed and breakfast'!AE10*0.9</f>
        <v>14850</v>
      </c>
      <c r="P9" s="13">
        <f>'C завтраками| Bed and breakfast'!AF10*0.9</f>
        <v>15750</v>
      </c>
      <c r="Q9" s="13">
        <f>'C завтраками| Bed and breakfast'!AG10*0.9</f>
        <v>14850</v>
      </c>
      <c r="R9" s="205">
        <f>'C завтраками| Bed and breakfast'!AH10*0.9</f>
        <v>14850</v>
      </c>
      <c r="S9" s="205">
        <f>'C завтраками| Bed and breakfast'!AI10*0.9</f>
        <v>16650</v>
      </c>
      <c r="T9" s="205">
        <f>'C завтраками| Bed and breakfast'!AJ10*0.9</f>
        <v>16650</v>
      </c>
      <c r="U9" s="205">
        <f>'C завтраками| Bed and breakfast'!AK10*0.9</f>
        <v>18450</v>
      </c>
      <c r="V9" s="205">
        <f>'C завтраками| Bed and breakfast'!AL10*0.9</f>
        <v>18450</v>
      </c>
      <c r="W9" s="205">
        <f>'C завтраками| Bed and breakfast'!AM10*0.9</f>
        <v>19350</v>
      </c>
      <c r="X9" s="205">
        <f>'C завтраками| Bed and breakfast'!AN10*0.9</f>
        <v>19350</v>
      </c>
      <c r="Y9" s="205">
        <f>'C завтраками| Bed and breakfast'!AO10*0.9</f>
        <v>19350</v>
      </c>
      <c r="Z9" s="205">
        <f>'C завтраками| Bed and breakfast'!AP10*0.9</f>
        <v>24030</v>
      </c>
      <c r="AA9" s="205">
        <f>'C завтраками| Bed and breakfast'!AQ10*0.9</f>
        <v>24030</v>
      </c>
      <c r="AB9" s="13">
        <f>'C завтраками| Bed and breakfast'!AR10*0.9</f>
        <v>24030</v>
      </c>
      <c r="AC9" s="13">
        <f>'C завтраками| Bed and breakfast'!AS10*0.9</f>
        <v>19350</v>
      </c>
      <c r="AD9" s="13">
        <f>'C завтраками| Bed and breakfast'!AT10*0.9</f>
        <v>18450</v>
      </c>
      <c r="AE9" s="13">
        <f>'C завтраками| Bed and breakfast'!AU10*0.9</f>
        <v>14850</v>
      </c>
      <c r="AF9" s="13">
        <f>'C завтраками| Bed and breakfast'!AV10*0.9</f>
        <v>16650</v>
      </c>
      <c r="AG9" s="13">
        <f>'C завтраками| Bed and breakfast'!AW10*0.9</f>
        <v>15750</v>
      </c>
      <c r="AH9" s="13">
        <f>'C завтраками| Bed and breakfast'!AX10*0.9</f>
        <v>10260</v>
      </c>
      <c r="AI9" s="13">
        <f>'C завтраками| Bed and breakfast'!AY10*0.9</f>
        <v>11160</v>
      </c>
      <c r="AJ9" s="13">
        <f>'C завтраками| Bed and breakfast'!AZ10*0.9</f>
        <v>10260</v>
      </c>
      <c r="AK9" s="13">
        <f>'C завтраками| Bed and breakfast'!BA10*0.9</f>
        <v>11160</v>
      </c>
      <c r="AL9" s="13">
        <f>'C завтраками| Bed and breakfast'!BB10*0.9</f>
        <v>9810</v>
      </c>
      <c r="AM9" s="13">
        <f>'C завтраками| Bed and breakfast'!BC10*0.9</f>
        <v>10710</v>
      </c>
      <c r="AN9" s="13">
        <f>'C завтраками| Bed and breakfast'!BD10*0.9</f>
        <v>9810</v>
      </c>
    </row>
    <row r="10" spans="1:40" s="16" customFormat="1" ht="12" customHeight="1" x14ac:dyDescent="0.2">
      <c r="A10" s="43">
        <v>2</v>
      </c>
      <c r="B10" s="13">
        <f>'C завтраками| Bed and breakfast'!R11*0.9</f>
        <v>8190</v>
      </c>
      <c r="C10" s="13">
        <f>'C завтраками| Bed and breakfast'!S11*0.9</f>
        <v>8730</v>
      </c>
      <c r="D10" s="13">
        <f>'C завтраками| Bed and breakfast'!T11*0.9</f>
        <v>11610</v>
      </c>
      <c r="E10" s="13">
        <f>'C завтраками| Bed and breakfast'!U11*0.9</f>
        <v>10800</v>
      </c>
      <c r="F10" s="13">
        <f>'C завтраками| Bed and breakfast'!V11*0.9</f>
        <v>12420</v>
      </c>
      <c r="G10" s="13">
        <f>'C завтраками| Bed and breakfast'!W11*0.9</f>
        <v>15570</v>
      </c>
      <c r="H10" s="13">
        <f>'C завтраками| Bed and breakfast'!X11*0.9</f>
        <v>24660</v>
      </c>
      <c r="I10" s="13">
        <f>'C завтраками| Bed and breakfast'!Y11*0.9</f>
        <v>26460</v>
      </c>
      <c r="J10" s="13">
        <f>'C завтраками| Bed and breakfast'!Z11*0.9</f>
        <v>35460</v>
      </c>
      <c r="K10" s="13">
        <f>'C завтраками| Bed and breakfast'!AA11*0.9</f>
        <v>35460</v>
      </c>
      <c r="L10" s="13">
        <f>'C завтраками| Bed and breakfast'!AB11*0.9</f>
        <v>31410</v>
      </c>
      <c r="M10" s="13">
        <f>'C завтраками| Bed and breakfast'!AC11*0.9</f>
        <v>24660</v>
      </c>
      <c r="N10" s="13">
        <f>'C завтраками| Bed and breakfast'!AD11*0.9</f>
        <v>21960</v>
      </c>
      <c r="O10" s="13">
        <f>'C завтраками| Bed and breakfast'!AE11*0.9</f>
        <v>16380</v>
      </c>
      <c r="P10" s="13">
        <f>'C завтраками| Bed and breakfast'!AF11*0.9</f>
        <v>17280</v>
      </c>
      <c r="Q10" s="13">
        <f>'C завтраками| Bed and breakfast'!AG11*0.9</f>
        <v>16380</v>
      </c>
      <c r="R10" s="205">
        <f>'C завтраками| Bed and breakfast'!AH11*0.9</f>
        <v>16380</v>
      </c>
      <c r="S10" s="205">
        <f>'C завтраками| Bed and breakfast'!AI11*0.9</f>
        <v>18180</v>
      </c>
      <c r="T10" s="205">
        <f>'C завтраками| Bed and breakfast'!AJ11*0.9</f>
        <v>18180</v>
      </c>
      <c r="U10" s="205">
        <f>'C завтраками| Bed and breakfast'!AK11*0.9</f>
        <v>19980</v>
      </c>
      <c r="V10" s="205">
        <f>'C завтраками| Bed and breakfast'!AL11*0.9</f>
        <v>19980</v>
      </c>
      <c r="W10" s="205">
        <f>'C завтраками| Bed and breakfast'!AM11*0.9</f>
        <v>20880</v>
      </c>
      <c r="X10" s="205">
        <f>'C завтраками| Bed and breakfast'!AN11*0.9</f>
        <v>20880</v>
      </c>
      <c r="Y10" s="205">
        <f>'C завтраками| Bed and breakfast'!AO11*0.9</f>
        <v>20880</v>
      </c>
      <c r="Z10" s="205">
        <f>'C завтраками| Bed and breakfast'!AP11*0.9</f>
        <v>25560</v>
      </c>
      <c r="AA10" s="205">
        <f>'C завтраками| Bed and breakfast'!AQ11*0.9</f>
        <v>25560</v>
      </c>
      <c r="AB10" s="13">
        <f>'C завтраками| Bed and breakfast'!AR11*0.9</f>
        <v>25560</v>
      </c>
      <c r="AC10" s="13">
        <f>'C завтраками| Bed and breakfast'!AS11*0.9</f>
        <v>20880</v>
      </c>
      <c r="AD10" s="13">
        <f>'C завтраками| Bed and breakfast'!AT11*0.9</f>
        <v>19980</v>
      </c>
      <c r="AE10" s="13">
        <f>'C завтраками| Bed and breakfast'!AU11*0.9</f>
        <v>16380</v>
      </c>
      <c r="AF10" s="13">
        <f>'C завтраками| Bed and breakfast'!AV11*0.9</f>
        <v>18180</v>
      </c>
      <c r="AG10" s="13">
        <f>'C завтраками| Bed and breakfast'!AW11*0.9</f>
        <v>17280</v>
      </c>
      <c r="AH10" s="13">
        <f>'C завтраками| Bed and breakfast'!AX11*0.9</f>
        <v>11790</v>
      </c>
      <c r="AI10" s="13">
        <f>'C завтраками| Bed and breakfast'!AY11*0.9</f>
        <v>12690</v>
      </c>
      <c r="AJ10" s="13">
        <f>'C завтраками| Bed and breakfast'!AZ11*0.9</f>
        <v>11790</v>
      </c>
      <c r="AK10" s="13">
        <f>'C завтраками| Bed and breakfast'!BA11*0.9</f>
        <v>12690</v>
      </c>
      <c r="AL10" s="13">
        <f>'C завтраками| Bed and breakfast'!BB11*0.9</f>
        <v>11340</v>
      </c>
      <c r="AM10" s="13">
        <f>'C завтраками| Bed and breakfast'!BC11*0.9</f>
        <v>12240</v>
      </c>
      <c r="AN10" s="13">
        <f>'C завтраками| Bed and breakfast'!BD11*0.9</f>
        <v>11340</v>
      </c>
    </row>
    <row r="11" spans="1:40"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s="16" customFormat="1" ht="12" customHeight="1" x14ac:dyDescent="0.2">
      <c r="A12" s="4">
        <v>1</v>
      </c>
      <c r="B12" s="13">
        <f>'C завтраками| Bed and breakfast'!R13*0.9</f>
        <v>11520</v>
      </c>
      <c r="C12" s="13">
        <f>'C завтраками| Bed and breakfast'!S13*0.9</f>
        <v>12060</v>
      </c>
      <c r="D12" s="13">
        <f>'C завтраками| Bed and breakfast'!T13*0.9</f>
        <v>14940</v>
      </c>
      <c r="E12" s="13">
        <f>'C завтраками| Bed and breakfast'!U13*0.9</f>
        <v>14130</v>
      </c>
      <c r="F12" s="13">
        <f>'C завтраками| Bed and breakfast'!V13*0.9</f>
        <v>15750</v>
      </c>
      <c r="G12" s="13">
        <f>'C завтраками| Bed and breakfast'!W13*0.9</f>
        <v>18900</v>
      </c>
      <c r="H12" s="13">
        <f>'C завтраками| Bed and breakfast'!X13*0.9</f>
        <v>29700</v>
      </c>
      <c r="I12" s="13">
        <f>'C завтраками| Bed and breakfast'!Y13*0.9</f>
        <v>31500</v>
      </c>
      <c r="J12" s="13">
        <f>'C завтраками| Bed and breakfast'!Z13*0.9</f>
        <v>40500</v>
      </c>
      <c r="K12" s="13">
        <f>'C завтраками| Bed and breakfast'!AA13*0.9</f>
        <v>40500</v>
      </c>
      <c r="L12" s="13">
        <f>'C завтраками| Bed and breakfast'!AB13*0.9</f>
        <v>36450</v>
      </c>
      <c r="M12" s="13">
        <f>'C завтраками| Bed and breakfast'!AC13*0.9</f>
        <v>29700</v>
      </c>
      <c r="N12" s="13">
        <f>'C завтраками| Bed and breakfast'!AD13*0.9</f>
        <v>27000</v>
      </c>
      <c r="O12" s="13">
        <f>'C завтраками| Bed and breakfast'!AE13*0.9</f>
        <v>21600</v>
      </c>
      <c r="P12" s="13">
        <f>'C завтраками| Bed and breakfast'!AF13*0.9</f>
        <v>22500</v>
      </c>
      <c r="Q12" s="13">
        <f>'C завтраками| Bed and breakfast'!AG13*0.9</f>
        <v>21600</v>
      </c>
      <c r="R12" s="205">
        <f>'C завтраками| Bed and breakfast'!AH13*0.9</f>
        <v>21600</v>
      </c>
      <c r="S12" s="205">
        <f>'C завтраками| Bed and breakfast'!AI13*0.9</f>
        <v>23400</v>
      </c>
      <c r="T12" s="205">
        <f>'C завтраками| Bed and breakfast'!AJ13*0.9</f>
        <v>23400</v>
      </c>
      <c r="U12" s="205">
        <f>'C завтраками| Bed and breakfast'!AK13*0.9</f>
        <v>25200</v>
      </c>
      <c r="V12" s="205">
        <f>'C завтраками| Bed and breakfast'!AL13*0.9</f>
        <v>25200</v>
      </c>
      <c r="W12" s="205">
        <f>'C завтраками| Bed and breakfast'!AM13*0.9</f>
        <v>26100</v>
      </c>
      <c r="X12" s="205">
        <f>'C завтраками| Bed and breakfast'!AN13*0.9</f>
        <v>26100</v>
      </c>
      <c r="Y12" s="205">
        <f>'C завтраками| Bed and breakfast'!AO13*0.9</f>
        <v>26100</v>
      </c>
      <c r="Z12" s="205">
        <f>'C завтраками| Bed and breakfast'!AP13*0.9</f>
        <v>30780</v>
      </c>
      <c r="AA12" s="205">
        <f>'C завтраками| Bed and breakfast'!AQ13*0.9</f>
        <v>30780</v>
      </c>
      <c r="AB12" s="13">
        <f>'C завтраками| Bed and breakfast'!AR13*0.9</f>
        <v>30780</v>
      </c>
      <c r="AC12" s="13">
        <f>'C завтраками| Bed and breakfast'!AS13*0.9</f>
        <v>26100</v>
      </c>
      <c r="AD12" s="13">
        <f>'C завтраками| Bed and breakfast'!AT13*0.9</f>
        <v>25200</v>
      </c>
      <c r="AE12" s="13">
        <f>'C завтраками| Bed and breakfast'!AU13*0.9</f>
        <v>21600</v>
      </c>
      <c r="AF12" s="13">
        <f>'C завтраками| Bed and breakfast'!AV13*0.9</f>
        <v>23400</v>
      </c>
      <c r="AG12" s="13">
        <f>'C завтраками| Bed and breakfast'!AW13*0.9</f>
        <v>22500</v>
      </c>
      <c r="AH12" s="13">
        <f>'C завтраками| Bed and breakfast'!AX13*0.9</f>
        <v>13680</v>
      </c>
      <c r="AI12" s="13">
        <f>'C завтраками| Bed and breakfast'!AY13*0.9</f>
        <v>14580</v>
      </c>
      <c r="AJ12" s="13">
        <f>'C завтраками| Bed and breakfast'!AZ13*0.9</f>
        <v>13680</v>
      </c>
      <c r="AK12" s="13">
        <f>'C завтраками| Bed and breakfast'!BA13*0.9</f>
        <v>14580</v>
      </c>
      <c r="AL12" s="13">
        <f>'C завтраками| Bed and breakfast'!BB13*0.9</f>
        <v>13230</v>
      </c>
      <c r="AM12" s="13">
        <f>'C завтраками| Bed and breakfast'!BC13*0.9</f>
        <v>14130</v>
      </c>
      <c r="AN12" s="13">
        <f>'C завтраками| Bed and breakfast'!BD13*0.9</f>
        <v>13230</v>
      </c>
    </row>
    <row r="13" spans="1:40" s="16" customFormat="1" ht="12" customHeight="1" x14ac:dyDescent="0.2">
      <c r="A13" s="4">
        <v>2</v>
      </c>
      <c r="B13" s="13">
        <f>'C завтраками| Bed and breakfast'!R14*0.9</f>
        <v>12690</v>
      </c>
      <c r="C13" s="13">
        <f>'C завтраками| Bed and breakfast'!S14*0.9</f>
        <v>13230</v>
      </c>
      <c r="D13" s="13">
        <f>'C завтраками| Bed and breakfast'!T14*0.9</f>
        <v>16110</v>
      </c>
      <c r="E13" s="13">
        <f>'C завтраками| Bed and breakfast'!U14*0.9</f>
        <v>15300</v>
      </c>
      <c r="F13" s="13">
        <f>'C завтраками| Bed and breakfast'!V14*0.9</f>
        <v>16920</v>
      </c>
      <c r="G13" s="13">
        <f>'C завтраками| Bed and breakfast'!W14*0.9</f>
        <v>20070</v>
      </c>
      <c r="H13" s="13">
        <f>'C завтраками| Bed and breakfast'!X14*0.9</f>
        <v>31410</v>
      </c>
      <c r="I13" s="13">
        <f>'C завтраками| Bed and breakfast'!Y14*0.9</f>
        <v>33210</v>
      </c>
      <c r="J13" s="13">
        <f>'C завтраками| Bed and breakfast'!Z14*0.9</f>
        <v>42210</v>
      </c>
      <c r="K13" s="13">
        <f>'C завтраками| Bed and breakfast'!AA14*0.9</f>
        <v>42210</v>
      </c>
      <c r="L13" s="13">
        <f>'C завтраками| Bed and breakfast'!AB14*0.9</f>
        <v>38160</v>
      </c>
      <c r="M13" s="13">
        <f>'C завтраками| Bed and breakfast'!AC14*0.9</f>
        <v>31410</v>
      </c>
      <c r="N13" s="13">
        <f>'C завтраками| Bed and breakfast'!AD14*0.9</f>
        <v>28710</v>
      </c>
      <c r="O13" s="13">
        <f>'C завтраками| Bed and breakfast'!AE14*0.9</f>
        <v>23130</v>
      </c>
      <c r="P13" s="13">
        <f>'C завтраками| Bed and breakfast'!AF14*0.9</f>
        <v>24030</v>
      </c>
      <c r="Q13" s="13">
        <f>'C завтраками| Bed and breakfast'!AG14*0.9</f>
        <v>23130</v>
      </c>
      <c r="R13" s="205">
        <f>'C завтраками| Bed and breakfast'!AH14*0.9</f>
        <v>23130</v>
      </c>
      <c r="S13" s="205">
        <f>'C завтраками| Bed and breakfast'!AI14*0.9</f>
        <v>24930</v>
      </c>
      <c r="T13" s="205">
        <f>'C завтраками| Bed and breakfast'!AJ14*0.9</f>
        <v>24930</v>
      </c>
      <c r="U13" s="205">
        <f>'C завтраками| Bed and breakfast'!AK14*0.9</f>
        <v>26730</v>
      </c>
      <c r="V13" s="205">
        <f>'C завтраками| Bed and breakfast'!AL14*0.9</f>
        <v>26730</v>
      </c>
      <c r="W13" s="205">
        <f>'C завтраками| Bed and breakfast'!AM14*0.9</f>
        <v>27630</v>
      </c>
      <c r="X13" s="205">
        <f>'C завтраками| Bed and breakfast'!AN14*0.9</f>
        <v>27630</v>
      </c>
      <c r="Y13" s="205">
        <f>'C завтраками| Bed and breakfast'!AO14*0.9</f>
        <v>27630</v>
      </c>
      <c r="Z13" s="205">
        <f>'C завтраками| Bed and breakfast'!AP14*0.9</f>
        <v>32310</v>
      </c>
      <c r="AA13" s="205">
        <f>'C завтраками| Bed and breakfast'!AQ14*0.9</f>
        <v>32310</v>
      </c>
      <c r="AB13" s="13">
        <f>'C завтраками| Bed and breakfast'!AR14*0.9</f>
        <v>32310</v>
      </c>
      <c r="AC13" s="13">
        <f>'C завтраками| Bed and breakfast'!AS14*0.9</f>
        <v>27630</v>
      </c>
      <c r="AD13" s="13">
        <f>'C завтраками| Bed and breakfast'!AT14*0.9</f>
        <v>26730</v>
      </c>
      <c r="AE13" s="13">
        <f>'C завтраками| Bed and breakfast'!AU14*0.9</f>
        <v>23130</v>
      </c>
      <c r="AF13" s="13">
        <f>'C завтраками| Bed and breakfast'!AV14*0.9</f>
        <v>24930</v>
      </c>
      <c r="AG13" s="13">
        <f>'C завтраками| Bed and breakfast'!AW14*0.9</f>
        <v>24030</v>
      </c>
      <c r="AH13" s="13">
        <f>'C завтраками| Bed and breakfast'!AX14*0.9</f>
        <v>15210</v>
      </c>
      <c r="AI13" s="13">
        <f>'C завтраками| Bed and breakfast'!AY14*0.9</f>
        <v>16110</v>
      </c>
      <c r="AJ13" s="13">
        <f>'C завтраками| Bed and breakfast'!AZ14*0.9</f>
        <v>15210</v>
      </c>
      <c r="AK13" s="13">
        <f>'C завтраками| Bed and breakfast'!BA14*0.9</f>
        <v>16110</v>
      </c>
      <c r="AL13" s="13">
        <f>'C завтраками| Bed and breakfast'!BB14*0.9</f>
        <v>14760</v>
      </c>
      <c r="AM13" s="13">
        <f>'C завтраками| Bed and breakfast'!BC14*0.9</f>
        <v>15660</v>
      </c>
      <c r="AN13" s="13">
        <f>'C завтраками| Bed and breakfast'!BD14*0.9</f>
        <v>14760</v>
      </c>
    </row>
    <row r="14" spans="1:40"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s="16" customFormat="1" ht="12" customHeight="1" x14ac:dyDescent="0.2">
      <c r="A15" s="4">
        <v>1</v>
      </c>
      <c r="B15" s="13">
        <f>'C завтраками| Bed and breakfast'!R16*0.9</f>
        <v>13320</v>
      </c>
      <c r="C15" s="13">
        <f>'C завтраками| Bed and breakfast'!S16*0.9</f>
        <v>13860</v>
      </c>
      <c r="D15" s="13">
        <f>'C завтраками| Bed and breakfast'!T16*0.9</f>
        <v>16740</v>
      </c>
      <c r="E15" s="13">
        <f>'C завтраками| Bed and breakfast'!U16*0.9</f>
        <v>15930</v>
      </c>
      <c r="F15" s="13">
        <f>'C завтраками| Bed and breakfast'!V16*0.9</f>
        <v>17550</v>
      </c>
      <c r="G15" s="13">
        <f>'C завтраками| Bed and breakfast'!W16*0.9</f>
        <v>20700</v>
      </c>
      <c r="H15" s="13">
        <f>'C завтраками| Bed and breakfast'!X16*0.9</f>
        <v>34200</v>
      </c>
      <c r="I15" s="13">
        <f>'C завтраками| Bed and breakfast'!Y16*0.9</f>
        <v>36000</v>
      </c>
      <c r="J15" s="13">
        <f>'C завтраками| Bed and breakfast'!Z16*0.9</f>
        <v>45000</v>
      </c>
      <c r="K15" s="13">
        <f>'C завтраками| Bed and breakfast'!AA16*0.9</f>
        <v>45000</v>
      </c>
      <c r="L15" s="13">
        <f>'C завтраками| Bed and breakfast'!AB16*0.9</f>
        <v>40950</v>
      </c>
      <c r="M15" s="13">
        <f>'C завтраками| Bed and breakfast'!AC16*0.9</f>
        <v>34200</v>
      </c>
      <c r="N15" s="13">
        <f>'C завтраками| Bed and breakfast'!AD16*0.9</f>
        <v>31500</v>
      </c>
      <c r="O15" s="13">
        <f>'C завтраками| Bed and breakfast'!AE16*0.9</f>
        <v>26100</v>
      </c>
      <c r="P15" s="13">
        <f>'C завтраками| Bed and breakfast'!AF16*0.9</f>
        <v>27000</v>
      </c>
      <c r="Q15" s="13">
        <f>'C завтраками| Bed and breakfast'!AG16*0.9</f>
        <v>26100</v>
      </c>
      <c r="R15" s="205">
        <f>'C завтраками| Bed and breakfast'!AH16*0.9</f>
        <v>26100</v>
      </c>
      <c r="S15" s="205">
        <f>'C завтраками| Bed and breakfast'!AI16*0.9</f>
        <v>27900</v>
      </c>
      <c r="T15" s="205">
        <f>'C завтраками| Bed and breakfast'!AJ16*0.9</f>
        <v>27900</v>
      </c>
      <c r="U15" s="205">
        <f>'C завтраками| Bed and breakfast'!AK16*0.9</f>
        <v>29700</v>
      </c>
      <c r="V15" s="205">
        <f>'C завтраками| Bed and breakfast'!AL16*0.9</f>
        <v>29700</v>
      </c>
      <c r="W15" s="205">
        <f>'C завтраками| Bed and breakfast'!AM16*0.9</f>
        <v>30600</v>
      </c>
      <c r="X15" s="205">
        <f>'C завтраками| Bed and breakfast'!AN16*0.9</f>
        <v>30600</v>
      </c>
      <c r="Y15" s="205">
        <f>'C завтраками| Bed and breakfast'!AO16*0.9</f>
        <v>30600</v>
      </c>
      <c r="Z15" s="205">
        <f>'C завтраками| Bed and breakfast'!AP16*0.9</f>
        <v>35280</v>
      </c>
      <c r="AA15" s="205">
        <f>'C завтраками| Bed and breakfast'!AQ16*0.9</f>
        <v>35280</v>
      </c>
      <c r="AB15" s="13">
        <f>'C завтраками| Bed and breakfast'!AR16*0.9</f>
        <v>35280</v>
      </c>
      <c r="AC15" s="13">
        <f>'C завтраками| Bed and breakfast'!AS16*0.9</f>
        <v>30600</v>
      </c>
      <c r="AD15" s="13">
        <f>'C завтраками| Bed and breakfast'!AT16*0.9</f>
        <v>29700</v>
      </c>
      <c r="AE15" s="13">
        <f>'C завтраками| Bed and breakfast'!AU16*0.9</f>
        <v>26100</v>
      </c>
      <c r="AF15" s="13">
        <f>'C завтраками| Bed and breakfast'!AV16*0.9</f>
        <v>27900</v>
      </c>
      <c r="AG15" s="13">
        <f>'C завтраками| Bed and breakfast'!AW16*0.9</f>
        <v>27000</v>
      </c>
      <c r="AH15" s="13">
        <f>'C завтраками| Bed and breakfast'!AX16*0.9</f>
        <v>16380</v>
      </c>
      <c r="AI15" s="13">
        <f>'C завтраками| Bed and breakfast'!AY16*0.9</f>
        <v>17280</v>
      </c>
      <c r="AJ15" s="13">
        <f>'C завтраками| Bed and breakfast'!AZ16*0.9</f>
        <v>16380</v>
      </c>
      <c r="AK15" s="13">
        <f>'C завтраками| Bed and breakfast'!BA16*0.9</f>
        <v>17280</v>
      </c>
      <c r="AL15" s="13">
        <f>'C завтраками| Bed and breakfast'!BB16*0.9</f>
        <v>15930</v>
      </c>
      <c r="AM15" s="13">
        <f>'C завтраками| Bed and breakfast'!BC16*0.9</f>
        <v>16830</v>
      </c>
      <c r="AN15" s="13">
        <f>'C завтраками| Bed and breakfast'!BD16*0.9</f>
        <v>15930</v>
      </c>
    </row>
    <row r="16" spans="1:40" s="16" customFormat="1" ht="12" customHeight="1" x14ac:dyDescent="0.2">
      <c r="A16" s="278">
        <v>2</v>
      </c>
      <c r="B16" s="13">
        <f>'C завтраками| Bed and breakfast'!R17*0.9</f>
        <v>14490</v>
      </c>
      <c r="C16" s="13">
        <f>'C завтраками| Bed and breakfast'!S17*0.9</f>
        <v>15030</v>
      </c>
      <c r="D16" s="13">
        <f>'C завтраками| Bed and breakfast'!T17*0.9</f>
        <v>17910</v>
      </c>
      <c r="E16" s="13">
        <f>'C завтраками| Bed and breakfast'!U17*0.9</f>
        <v>17100</v>
      </c>
      <c r="F16" s="13">
        <f>'C завтраками| Bed and breakfast'!V17*0.9</f>
        <v>18720</v>
      </c>
      <c r="G16" s="13">
        <f>'C завтраками| Bed and breakfast'!W17*0.9</f>
        <v>21870</v>
      </c>
      <c r="H16" s="13">
        <f>'C завтраками| Bed and breakfast'!X17*0.9</f>
        <v>35910</v>
      </c>
      <c r="I16" s="13">
        <f>'C завтраками| Bed and breakfast'!Y17*0.9</f>
        <v>37710</v>
      </c>
      <c r="J16" s="13">
        <f>'C завтраками| Bed and breakfast'!Z17*0.9</f>
        <v>46710</v>
      </c>
      <c r="K16" s="13">
        <f>'C завтраками| Bed and breakfast'!AA17*0.9</f>
        <v>46710</v>
      </c>
      <c r="L16" s="13">
        <f>'C завтраками| Bed and breakfast'!AB17*0.9</f>
        <v>42660</v>
      </c>
      <c r="M16" s="13">
        <f>'C завтраками| Bed and breakfast'!AC17*0.9</f>
        <v>35910</v>
      </c>
      <c r="N16" s="13">
        <f>'C завтраками| Bed and breakfast'!AD17*0.9</f>
        <v>33210</v>
      </c>
      <c r="O16" s="13">
        <f>'C завтраками| Bed and breakfast'!AE17*0.9</f>
        <v>27630</v>
      </c>
      <c r="P16" s="13">
        <f>'C завтраками| Bed and breakfast'!AF17*0.9</f>
        <v>28530</v>
      </c>
      <c r="Q16" s="13">
        <f>'C завтраками| Bed and breakfast'!AG17*0.9</f>
        <v>27630</v>
      </c>
      <c r="R16" s="205">
        <f>'C завтраками| Bed and breakfast'!AH17*0.9</f>
        <v>27630</v>
      </c>
      <c r="S16" s="205">
        <f>'C завтраками| Bed and breakfast'!AI17*0.9</f>
        <v>29430</v>
      </c>
      <c r="T16" s="205">
        <f>'C завтраками| Bed and breakfast'!AJ17*0.9</f>
        <v>29430</v>
      </c>
      <c r="U16" s="205">
        <f>'C завтраками| Bed and breakfast'!AK17*0.9</f>
        <v>31230</v>
      </c>
      <c r="V16" s="205">
        <f>'C завтраками| Bed and breakfast'!AL17*0.9</f>
        <v>31230</v>
      </c>
      <c r="W16" s="205">
        <f>'C завтраками| Bed and breakfast'!AM17*0.9</f>
        <v>32130</v>
      </c>
      <c r="X16" s="205">
        <f>'C завтраками| Bed and breakfast'!AN17*0.9</f>
        <v>32130</v>
      </c>
      <c r="Y16" s="205">
        <f>'C завтраками| Bed and breakfast'!AO17*0.9</f>
        <v>32130</v>
      </c>
      <c r="Z16" s="205">
        <f>'C завтраками| Bed and breakfast'!AP17*0.9</f>
        <v>36810</v>
      </c>
      <c r="AA16" s="205">
        <f>'C завтраками| Bed and breakfast'!AQ17*0.9</f>
        <v>36810</v>
      </c>
      <c r="AB16" s="13">
        <f>'C завтраками| Bed and breakfast'!AR17*0.9</f>
        <v>36810</v>
      </c>
      <c r="AC16" s="13">
        <f>'C завтраками| Bed and breakfast'!AS17*0.9</f>
        <v>32130</v>
      </c>
      <c r="AD16" s="13">
        <f>'C завтраками| Bed and breakfast'!AT17*0.9</f>
        <v>31230</v>
      </c>
      <c r="AE16" s="13">
        <f>'C завтраками| Bed and breakfast'!AU17*0.9</f>
        <v>27630</v>
      </c>
      <c r="AF16" s="13">
        <f>'C завтраками| Bed and breakfast'!AV17*0.9</f>
        <v>29430</v>
      </c>
      <c r="AG16" s="13">
        <f>'C завтраками| Bed and breakfast'!AW17*0.9</f>
        <v>28530</v>
      </c>
      <c r="AH16" s="13">
        <f>'C завтраками| Bed and breakfast'!AX17*0.9</f>
        <v>17910</v>
      </c>
      <c r="AI16" s="13">
        <f>'C завтраками| Bed and breakfast'!AY17*0.9</f>
        <v>18810</v>
      </c>
      <c r="AJ16" s="13">
        <f>'C завтраками| Bed and breakfast'!AZ17*0.9</f>
        <v>17910</v>
      </c>
      <c r="AK16" s="13">
        <f>'C завтраками| Bed and breakfast'!BA17*0.9</f>
        <v>18810</v>
      </c>
      <c r="AL16" s="13">
        <f>'C завтраками| Bed and breakfast'!BB17*0.9</f>
        <v>17460</v>
      </c>
      <c r="AM16" s="13">
        <f>'C завтраками| Bed and breakfast'!BC17*0.9</f>
        <v>18360</v>
      </c>
      <c r="AN16" s="13">
        <f>'C завтраками| Bed and breakfast'!BD17*0.9</f>
        <v>17460</v>
      </c>
    </row>
    <row r="17" spans="1:40"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40" s="16" customFormat="1" ht="12" customHeight="1" x14ac:dyDescent="0.2">
      <c r="A18" s="4">
        <v>1</v>
      </c>
      <c r="B18" s="13">
        <f>'C завтраками| Bed and breakfast'!R19*0.9</f>
        <v>19170</v>
      </c>
      <c r="C18" s="13">
        <f>'C завтраками| Bed and breakfast'!S19*0.9</f>
        <v>19710</v>
      </c>
      <c r="D18" s="13">
        <f>'C завтраками| Bed and breakfast'!T19*0.9</f>
        <v>22590</v>
      </c>
      <c r="E18" s="13">
        <f>'C завтраками| Bed and breakfast'!U19*0.9</f>
        <v>21780</v>
      </c>
      <c r="F18" s="13">
        <f>'C завтраками| Bed and breakfast'!V19*0.9</f>
        <v>23400</v>
      </c>
      <c r="G18" s="13">
        <f>'C завтраками| Bed and breakfast'!W19*0.9</f>
        <v>26550</v>
      </c>
      <c r="H18" s="13">
        <f>'C завтраками| Bed and breakfast'!X19*0.9</f>
        <v>36900</v>
      </c>
      <c r="I18" s="13">
        <f>'C завтраками| Bed and breakfast'!Y19*0.9</f>
        <v>38700</v>
      </c>
      <c r="J18" s="13">
        <f>'C завтраками| Bed and breakfast'!Z19*0.9</f>
        <v>47700</v>
      </c>
      <c r="K18" s="13">
        <f>'C завтраками| Bed and breakfast'!AA19*0.9</f>
        <v>47700</v>
      </c>
      <c r="L18" s="13">
        <f>'C завтраками| Bed and breakfast'!AB19*0.9</f>
        <v>43650</v>
      </c>
      <c r="M18" s="13">
        <f>'C завтраками| Bed and breakfast'!AC19*0.9</f>
        <v>36900</v>
      </c>
      <c r="N18" s="13">
        <f>'C завтраками| Bed and breakfast'!AD19*0.9</f>
        <v>34200</v>
      </c>
      <c r="O18" s="13">
        <f>'C завтраками| Bed and breakfast'!AE19*0.9</f>
        <v>28800</v>
      </c>
      <c r="P18" s="13">
        <f>'C завтраками| Bed and breakfast'!AF19*0.9</f>
        <v>29700</v>
      </c>
      <c r="Q18" s="13">
        <f>'C завтраками| Bed and breakfast'!AG19*0.9</f>
        <v>28800</v>
      </c>
      <c r="R18" s="205">
        <f>'C завтраками| Bed and breakfast'!AH19*0.9</f>
        <v>28800</v>
      </c>
      <c r="S18" s="205">
        <f>'C завтраками| Bed and breakfast'!AI19*0.9</f>
        <v>30600</v>
      </c>
      <c r="T18" s="205">
        <f>'C завтраками| Bed and breakfast'!AJ19*0.9</f>
        <v>30600</v>
      </c>
      <c r="U18" s="205">
        <f>'C завтраками| Bed and breakfast'!AK19*0.9</f>
        <v>32400</v>
      </c>
      <c r="V18" s="205">
        <f>'C завтраками| Bed and breakfast'!AL19*0.9</f>
        <v>32400</v>
      </c>
      <c r="W18" s="205">
        <f>'C завтраками| Bed and breakfast'!AM19*0.9</f>
        <v>33300</v>
      </c>
      <c r="X18" s="205">
        <f>'C завтраками| Bed and breakfast'!AN19*0.9</f>
        <v>33300</v>
      </c>
      <c r="Y18" s="205">
        <f>'C завтраками| Bed and breakfast'!AO19*0.9</f>
        <v>33300</v>
      </c>
      <c r="Z18" s="205">
        <f>'C завтраками| Bed and breakfast'!AP19*0.9</f>
        <v>37980</v>
      </c>
      <c r="AA18" s="205">
        <f>'C завтраками| Bed and breakfast'!AQ19*0.9</f>
        <v>37980</v>
      </c>
      <c r="AB18" s="13">
        <f>'C завтраками| Bed and breakfast'!AR19*0.9</f>
        <v>37980</v>
      </c>
      <c r="AC18" s="13">
        <f>'C завтраками| Bed and breakfast'!AS19*0.9</f>
        <v>33300</v>
      </c>
      <c r="AD18" s="13">
        <f>'C завтраками| Bed and breakfast'!AT19*0.9</f>
        <v>32400</v>
      </c>
      <c r="AE18" s="13">
        <f>'C завтраками| Bed and breakfast'!AU19*0.9</f>
        <v>28800</v>
      </c>
      <c r="AF18" s="13">
        <f>'C завтраками| Bed and breakfast'!AV19*0.9</f>
        <v>30600</v>
      </c>
      <c r="AG18" s="13">
        <f>'C завтраками| Bed and breakfast'!AW19*0.9</f>
        <v>29700</v>
      </c>
      <c r="AH18" s="13">
        <f>'C завтраками| Bed and breakfast'!AX19*0.9</f>
        <v>22230</v>
      </c>
      <c r="AI18" s="13">
        <f>'C завтраками| Bed and breakfast'!AY19*0.9</f>
        <v>23130</v>
      </c>
      <c r="AJ18" s="13">
        <f>'C завтраками| Bed and breakfast'!AZ19*0.9</f>
        <v>22230</v>
      </c>
      <c r="AK18" s="13">
        <f>'C завтраками| Bed and breakfast'!BA19*0.9</f>
        <v>23130</v>
      </c>
      <c r="AL18" s="13">
        <f>'C завтраками| Bed and breakfast'!BB19*0.9</f>
        <v>21780</v>
      </c>
      <c r="AM18" s="13">
        <f>'C завтраками| Bed and breakfast'!BC19*0.9</f>
        <v>22680</v>
      </c>
      <c r="AN18" s="13">
        <f>'C завтраками| Bed and breakfast'!BD19*0.9</f>
        <v>21780</v>
      </c>
    </row>
    <row r="19" spans="1:40" s="16" customFormat="1" ht="12" customHeight="1" x14ac:dyDescent="0.2">
      <c r="A19" s="278">
        <v>2</v>
      </c>
      <c r="B19" s="13">
        <f>'C завтраками| Bed and breakfast'!R20*0.9</f>
        <v>20340</v>
      </c>
      <c r="C19" s="13">
        <f>'C завтраками| Bed and breakfast'!S20*0.9</f>
        <v>20880</v>
      </c>
      <c r="D19" s="13">
        <f>'C завтраками| Bed and breakfast'!T20*0.9</f>
        <v>23760</v>
      </c>
      <c r="E19" s="13">
        <f>'C завтраками| Bed and breakfast'!U20*0.9</f>
        <v>22950</v>
      </c>
      <c r="F19" s="13">
        <f>'C завтраками| Bed and breakfast'!V20*0.9</f>
        <v>24570</v>
      </c>
      <c r="G19" s="13">
        <f>'C завтраками| Bed and breakfast'!W20*0.9</f>
        <v>27720</v>
      </c>
      <c r="H19" s="13">
        <f>'C завтраками| Bed and breakfast'!X20*0.9</f>
        <v>38610</v>
      </c>
      <c r="I19" s="13">
        <f>'C завтраками| Bed and breakfast'!Y20*0.9</f>
        <v>40410</v>
      </c>
      <c r="J19" s="13">
        <f>'C завтраками| Bed and breakfast'!Z20*0.9</f>
        <v>49410</v>
      </c>
      <c r="K19" s="13">
        <f>'C завтраками| Bed and breakfast'!AA20*0.9</f>
        <v>49410</v>
      </c>
      <c r="L19" s="13">
        <f>'C завтраками| Bed and breakfast'!AB20*0.9</f>
        <v>45360</v>
      </c>
      <c r="M19" s="13">
        <f>'C завтраками| Bed and breakfast'!AC20*0.9</f>
        <v>38610</v>
      </c>
      <c r="N19" s="13">
        <f>'C завтраками| Bed and breakfast'!AD20*0.9</f>
        <v>35910</v>
      </c>
      <c r="O19" s="13">
        <f>'C завтраками| Bed and breakfast'!AE20*0.9</f>
        <v>30330</v>
      </c>
      <c r="P19" s="13">
        <f>'C завтраками| Bed and breakfast'!AF20*0.9</f>
        <v>31230</v>
      </c>
      <c r="Q19" s="13">
        <f>'C завтраками| Bed and breakfast'!AG20*0.9</f>
        <v>30330</v>
      </c>
      <c r="R19" s="205">
        <f>'C завтраками| Bed and breakfast'!AH20*0.9</f>
        <v>30330</v>
      </c>
      <c r="S19" s="205">
        <f>'C завтраками| Bed and breakfast'!AI20*0.9</f>
        <v>32130</v>
      </c>
      <c r="T19" s="205">
        <f>'C завтраками| Bed and breakfast'!AJ20*0.9</f>
        <v>32130</v>
      </c>
      <c r="U19" s="205">
        <f>'C завтраками| Bed and breakfast'!AK20*0.9</f>
        <v>33930</v>
      </c>
      <c r="V19" s="205">
        <f>'C завтраками| Bed and breakfast'!AL20*0.9</f>
        <v>33930</v>
      </c>
      <c r="W19" s="205">
        <f>'C завтраками| Bed and breakfast'!AM20*0.9</f>
        <v>34830</v>
      </c>
      <c r="X19" s="205">
        <f>'C завтраками| Bed and breakfast'!AN20*0.9</f>
        <v>34830</v>
      </c>
      <c r="Y19" s="205">
        <f>'C завтраками| Bed and breakfast'!AO20*0.9</f>
        <v>34830</v>
      </c>
      <c r="Z19" s="205">
        <f>'C завтраками| Bed and breakfast'!AP20*0.9</f>
        <v>39510</v>
      </c>
      <c r="AA19" s="205">
        <f>'C завтраками| Bed and breakfast'!AQ20*0.9</f>
        <v>39510</v>
      </c>
      <c r="AB19" s="13">
        <f>'C завтраками| Bed and breakfast'!AR20*0.9</f>
        <v>39510</v>
      </c>
      <c r="AC19" s="13">
        <f>'C завтраками| Bed and breakfast'!AS20*0.9</f>
        <v>34830</v>
      </c>
      <c r="AD19" s="13">
        <f>'C завтраками| Bed and breakfast'!AT20*0.9</f>
        <v>33930</v>
      </c>
      <c r="AE19" s="13">
        <f>'C завтраками| Bed and breakfast'!AU20*0.9</f>
        <v>30330</v>
      </c>
      <c r="AF19" s="13">
        <f>'C завтраками| Bed and breakfast'!AV20*0.9</f>
        <v>32130</v>
      </c>
      <c r="AG19" s="13">
        <f>'C завтраками| Bed and breakfast'!AW20*0.9</f>
        <v>31230</v>
      </c>
      <c r="AH19" s="13">
        <f>'C завтраками| Bed and breakfast'!AX20*0.9</f>
        <v>23760</v>
      </c>
      <c r="AI19" s="13">
        <f>'C завтраками| Bed and breakfast'!AY20*0.9</f>
        <v>24660</v>
      </c>
      <c r="AJ19" s="13">
        <f>'C завтраками| Bed and breakfast'!AZ20*0.9</f>
        <v>23760</v>
      </c>
      <c r="AK19" s="13">
        <f>'C завтраками| Bed and breakfast'!BA20*0.9</f>
        <v>24660</v>
      </c>
      <c r="AL19" s="13">
        <f>'C завтраками| Bed and breakfast'!BB20*0.9</f>
        <v>23310</v>
      </c>
      <c r="AM19" s="13">
        <f>'C завтраками| Bed and breakfast'!BC20*0.9</f>
        <v>24210</v>
      </c>
      <c r="AN19" s="13">
        <f>'C завтраками| Bed and breakfast'!BD20*0.9</f>
        <v>23310</v>
      </c>
    </row>
    <row r="20" spans="1:40" s="16" customFormat="1" ht="12" customHeight="1" x14ac:dyDescent="0.2">
      <c r="A20" s="278">
        <v>3</v>
      </c>
      <c r="B20" s="13">
        <f>'C завтраками| Bed and breakfast'!R21*0.9</f>
        <v>21510</v>
      </c>
      <c r="C20" s="13">
        <f>'C завтраками| Bed and breakfast'!S21*0.9</f>
        <v>22050</v>
      </c>
      <c r="D20" s="13">
        <f>'C завтраками| Bed and breakfast'!T21*0.9</f>
        <v>24930</v>
      </c>
      <c r="E20" s="13">
        <f>'C завтраками| Bed and breakfast'!U21*0.9</f>
        <v>24120</v>
      </c>
      <c r="F20" s="13">
        <f>'C завтраками| Bed and breakfast'!V21*0.9</f>
        <v>25740</v>
      </c>
      <c r="G20" s="13">
        <f>'C завтраками| Bed and breakfast'!W21*0.9</f>
        <v>28890</v>
      </c>
      <c r="H20" s="13">
        <f>'C завтраками| Bed and breakfast'!X21*0.9</f>
        <v>40320</v>
      </c>
      <c r="I20" s="13">
        <f>'C завтраками| Bed and breakfast'!Y21*0.9</f>
        <v>42120</v>
      </c>
      <c r="J20" s="13">
        <f>'C завтраками| Bed and breakfast'!Z21*0.9</f>
        <v>51120</v>
      </c>
      <c r="K20" s="13">
        <f>'C завтраками| Bed and breakfast'!AA21*0.9</f>
        <v>51120</v>
      </c>
      <c r="L20" s="13">
        <f>'C завтраками| Bed and breakfast'!AB21*0.9</f>
        <v>47070</v>
      </c>
      <c r="M20" s="13">
        <f>'C завтраками| Bed and breakfast'!AC21*0.9</f>
        <v>40320</v>
      </c>
      <c r="N20" s="13">
        <f>'C завтраками| Bed and breakfast'!AD21*0.9</f>
        <v>37620</v>
      </c>
      <c r="O20" s="13">
        <f>'C завтраками| Bed and breakfast'!AE21*0.9</f>
        <v>31860</v>
      </c>
      <c r="P20" s="13">
        <f>'C завтраками| Bed and breakfast'!AF21*0.9</f>
        <v>32760</v>
      </c>
      <c r="Q20" s="13">
        <f>'C завтраками| Bed and breakfast'!AG21*0.9</f>
        <v>31860</v>
      </c>
      <c r="R20" s="205">
        <f>'C завтраками| Bed and breakfast'!AH21*0.9</f>
        <v>31860</v>
      </c>
      <c r="S20" s="205">
        <f>'C завтраками| Bed and breakfast'!AI21*0.9</f>
        <v>33660</v>
      </c>
      <c r="T20" s="205">
        <f>'C завтраками| Bed and breakfast'!AJ21*0.9</f>
        <v>33660</v>
      </c>
      <c r="U20" s="205">
        <f>'C завтраками| Bed and breakfast'!AK21*0.9</f>
        <v>35460</v>
      </c>
      <c r="V20" s="205">
        <f>'C завтраками| Bed and breakfast'!AL21*0.9</f>
        <v>35460</v>
      </c>
      <c r="W20" s="205">
        <f>'C завтраками| Bed and breakfast'!AM21*0.9</f>
        <v>36360</v>
      </c>
      <c r="X20" s="205">
        <f>'C завтраками| Bed and breakfast'!AN21*0.9</f>
        <v>36360</v>
      </c>
      <c r="Y20" s="205">
        <f>'C завтраками| Bed and breakfast'!AO21*0.9</f>
        <v>36360</v>
      </c>
      <c r="Z20" s="205">
        <f>'C завтраками| Bed and breakfast'!AP21*0.9</f>
        <v>41040</v>
      </c>
      <c r="AA20" s="205">
        <f>'C завтраками| Bed and breakfast'!AQ21*0.9</f>
        <v>41040</v>
      </c>
      <c r="AB20" s="13">
        <f>'C завтраками| Bed and breakfast'!AR21*0.9</f>
        <v>41040</v>
      </c>
      <c r="AC20" s="13">
        <f>'C завтраками| Bed and breakfast'!AS21*0.9</f>
        <v>36360</v>
      </c>
      <c r="AD20" s="13">
        <f>'C завтраками| Bed and breakfast'!AT21*0.9</f>
        <v>35460</v>
      </c>
      <c r="AE20" s="13">
        <f>'C завтраками| Bed and breakfast'!AU21*0.9</f>
        <v>31860</v>
      </c>
      <c r="AF20" s="13">
        <f>'C завтраками| Bed and breakfast'!AV21*0.9</f>
        <v>33660</v>
      </c>
      <c r="AG20" s="13">
        <f>'C завтраками| Bed and breakfast'!AW21*0.9</f>
        <v>32760</v>
      </c>
      <c r="AH20" s="13">
        <f>'C завтраками| Bed and breakfast'!AX21*0.9</f>
        <v>25290</v>
      </c>
      <c r="AI20" s="13">
        <f>'C завтраками| Bed and breakfast'!AY21*0.9</f>
        <v>26190</v>
      </c>
      <c r="AJ20" s="13">
        <f>'C завтраками| Bed and breakfast'!AZ21*0.9</f>
        <v>25290</v>
      </c>
      <c r="AK20" s="13">
        <f>'C завтраками| Bed and breakfast'!BA21*0.9</f>
        <v>26190</v>
      </c>
      <c r="AL20" s="13">
        <f>'C завтраками| Bed and breakfast'!BB21*0.9</f>
        <v>24840</v>
      </c>
      <c r="AM20" s="13">
        <f>'C завтраками| Bed and breakfast'!BC21*0.9</f>
        <v>25740</v>
      </c>
      <c r="AN20" s="13">
        <f>'C завтраками| Bed and breakfast'!BD21*0.9</f>
        <v>24840</v>
      </c>
    </row>
    <row r="21" spans="1:40" s="16" customFormat="1" ht="12" customHeight="1" x14ac:dyDescent="0.2">
      <c r="A21" s="278">
        <v>4</v>
      </c>
      <c r="B21" s="13">
        <f>'C завтраками| Bed and breakfast'!R22*0.9</f>
        <v>22680</v>
      </c>
      <c r="C21" s="13">
        <f>'C завтраками| Bed and breakfast'!S22*0.9</f>
        <v>23220</v>
      </c>
      <c r="D21" s="13">
        <f>'C завтраками| Bed and breakfast'!T22*0.9</f>
        <v>26100</v>
      </c>
      <c r="E21" s="13">
        <f>'C завтраками| Bed and breakfast'!U22*0.9</f>
        <v>25290</v>
      </c>
      <c r="F21" s="13">
        <f>'C завтраками| Bed and breakfast'!V22*0.9</f>
        <v>26910</v>
      </c>
      <c r="G21" s="13">
        <f>'C завтраками| Bed and breakfast'!W22*0.9</f>
        <v>30060</v>
      </c>
      <c r="H21" s="13">
        <f>'C завтраками| Bed and breakfast'!X22*0.9</f>
        <v>42030</v>
      </c>
      <c r="I21" s="13">
        <f>'C завтраками| Bed and breakfast'!Y22*0.9</f>
        <v>43830</v>
      </c>
      <c r="J21" s="13">
        <f>'C завтраками| Bed and breakfast'!Z22*0.9</f>
        <v>52830</v>
      </c>
      <c r="K21" s="13">
        <f>'C завтраками| Bed and breakfast'!AA22*0.9</f>
        <v>52830</v>
      </c>
      <c r="L21" s="13">
        <f>'C завтраками| Bed and breakfast'!AB22*0.9</f>
        <v>48780</v>
      </c>
      <c r="M21" s="13">
        <f>'C завтраками| Bed and breakfast'!AC22*0.9</f>
        <v>42030</v>
      </c>
      <c r="N21" s="13">
        <f>'C завтраками| Bed and breakfast'!AD22*0.9</f>
        <v>39330</v>
      </c>
      <c r="O21" s="13">
        <f>'C завтраками| Bed and breakfast'!AE22*0.9</f>
        <v>33390</v>
      </c>
      <c r="P21" s="13">
        <f>'C завтраками| Bed and breakfast'!AF22*0.9</f>
        <v>34290</v>
      </c>
      <c r="Q21" s="13">
        <f>'C завтраками| Bed and breakfast'!AG22*0.9</f>
        <v>33390</v>
      </c>
      <c r="R21" s="205">
        <f>'C завтраками| Bed and breakfast'!AH22*0.9</f>
        <v>33390</v>
      </c>
      <c r="S21" s="205">
        <f>'C завтраками| Bed and breakfast'!AI22*0.9</f>
        <v>35190</v>
      </c>
      <c r="T21" s="205">
        <f>'C завтраками| Bed and breakfast'!AJ22*0.9</f>
        <v>35190</v>
      </c>
      <c r="U21" s="205">
        <f>'C завтраками| Bed and breakfast'!AK22*0.9</f>
        <v>36990</v>
      </c>
      <c r="V21" s="205">
        <f>'C завтраками| Bed and breakfast'!AL22*0.9</f>
        <v>36990</v>
      </c>
      <c r="W21" s="205">
        <f>'C завтраками| Bed and breakfast'!AM22*0.9</f>
        <v>37890</v>
      </c>
      <c r="X21" s="205">
        <f>'C завтраками| Bed and breakfast'!AN22*0.9</f>
        <v>37890</v>
      </c>
      <c r="Y21" s="205">
        <f>'C завтраками| Bed and breakfast'!AO22*0.9</f>
        <v>37890</v>
      </c>
      <c r="Z21" s="205">
        <f>'C завтраками| Bed and breakfast'!AP22*0.9</f>
        <v>42570</v>
      </c>
      <c r="AA21" s="205">
        <f>'C завтраками| Bed and breakfast'!AQ22*0.9</f>
        <v>42570</v>
      </c>
      <c r="AB21" s="13">
        <f>'C завтраками| Bed and breakfast'!AR22*0.9</f>
        <v>42570</v>
      </c>
      <c r="AC21" s="13">
        <f>'C завтраками| Bed and breakfast'!AS22*0.9</f>
        <v>37890</v>
      </c>
      <c r="AD21" s="13">
        <f>'C завтраками| Bed and breakfast'!AT22*0.9</f>
        <v>36990</v>
      </c>
      <c r="AE21" s="13">
        <f>'C завтраками| Bed and breakfast'!AU22*0.9</f>
        <v>33390</v>
      </c>
      <c r="AF21" s="13">
        <f>'C завтраками| Bed and breakfast'!AV22*0.9</f>
        <v>35190</v>
      </c>
      <c r="AG21" s="13">
        <f>'C завтраками| Bed and breakfast'!AW22*0.9</f>
        <v>34290</v>
      </c>
      <c r="AH21" s="13">
        <f>'C завтраками| Bed and breakfast'!AX22*0.9</f>
        <v>26820</v>
      </c>
      <c r="AI21" s="13">
        <f>'C завтраками| Bed and breakfast'!AY22*0.9</f>
        <v>27720</v>
      </c>
      <c r="AJ21" s="13">
        <f>'C завтраками| Bed and breakfast'!AZ22*0.9</f>
        <v>26820</v>
      </c>
      <c r="AK21" s="13">
        <f>'C завтраками| Bed and breakfast'!BA22*0.9</f>
        <v>27720</v>
      </c>
      <c r="AL21" s="13">
        <f>'C завтраками| Bed and breakfast'!BB22*0.9</f>
        <v>26370</v>
      </c>
      <c r="AM21" s="13">
        <f>'C завтраками| Bed and breakfast'!BC22*0.9</f>
        <v>27270</v>
      </c>
      <c r="AN21" s="13">
        <f>'C завтраками| Bed and breakfast'!BD22*0.9</f>
        <v>26370</v>
      </c>
    </row>
    <row r="22" spans="1:40"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row>
    <row r="23" spans="1:40"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row>
    <row r="24" spans="1:40" s="16" customFormat="1" ht="12" customHeight="1" x14ac:dyDescent="0.2">
      <c r="A24" s="153" t="s">
        <v>169</v>
      </c>
      <c r="B24" s="113">
        <f t="shared" ref="B24:B25" si="0">B3</f>
        <v>45639</v>
      </c>
      <c r="C24" s="113">
        <f t="shared" ref="C24:AN24" si="1">C3</f>
        <v>45641</v>
      </c>
      <c r="D24" s="113">
        <f t="shared" si="1"/>
        <v>45646</v>
      </c>
      <c r="E24" s="113">
        <f t="shared" si="1"/>
        <v>45648</v>
      </c>
      <c r="F24" s="113">
        <f t="shared" si="1"/>
        <v>45652</v>
      </c>
      <c r="G24" s="113">
        <f t="shared" si="1"/>
        <v>45653</v>
      </c>
      <c r="H24" s="113">
        <f t="shared" si="1"/>
        <v>45655</v>
      </c>
      <c r="I24" s="113">
        <f t="shared" si="1"/>
        <v>45656</v>
      </c>
      <c r="J24" s="113">
        <f t="shared" si="1"/>
        <v>45657</v>
      </c>
      <c r="K24" s="113">
        <f t="shared" si="1"/>
        <v>45658</v>
      </c>
      <c r="L24" s="113">
        <f t="shared" si="1"/>
        <v>45662</v>
      </c>
      <c r="M24" s="113">
        <f t="shared" si="1"/>
        <v>45664</v>
      </c>
      <c r="N24" s="113">
        <f t="shared" si="1"/>
        <v>45665</v>
      </c>
      <c r="O24" s="113">
        <f t="shared" si="1"/>
        <v>45666</v>
      </c>
      <c r="P24" s="113">
        <f t="shared" si="1"/>
        <v>45667</v>
      </c>
      <c r="Q24" s="113">
        <f t="shared" si="1"/>
        <v>45669</v>
      </c>
      <c r="R24" s="195">
        <f t="shared" si="1"/>
        <v>45670</v>
      </c>
      <c r="S24" s="195">
        <f t="shared" si="1"/>
        <v>45674</v>
      </c>
      <c r="T24" s="195">
        <f t="shared" si="1"/>
        <v>45676</v>
      </c>
      <c r="U24" s="195">
        <f t="shared" si="1"/>
        <v>45681</v>
      </c>
      <c r="V24" s="195">
        <f t="shared" si="1"/>
        <v>45683</v>
      </c>
      <c r="W24" s="195">
        <f t="shared" si="1"/>
        <v>45688</v>
      </c>
      <c r="X24" s="195">
        <f t="shared" si="1"/>
        <v>45695</v>
      </c>
      <c r="Y24" s="195">
        <f t="shared" si="1"/>
        <v>45697</v>
      </c>
      <c r="Z24" s="195">
        <f t="shared" si="1"/>
        <v>45702</v>
      </c>
      <c r="AA24" s="195">
        <f t="shared" si="1"/>
        <v>45704</v>
      </c>
      <c r="AB24" s="113">
        <f t="shared" si="1"/>
        <v>45709</v>
      </c>
      <c r="AC24" s="113">
        <f t="shared" si="1"/>
        <v>45712</v>
      </c>
      <c r="AD24" s="113">
        <f t="shared" si="1"/>
        <v>45717</v>
      </c>
      <c r="AE24" s="113">
        <f t="shared" si="1"/>
        <v>45718</v>
      </c>
      <c r="AF24" s="113">
        <f t="shared" si="1"/>
        <v>45723</v>
      </c>
      <c r="AG24" s="113">
        <f t="shared" si="1"/>
        <v>45726</v>
      </c>
      <c r="AH24" s="113">
        <f t="shared" si="1"/>
        <v>45727</v>
      </c>
      <c r="AI24" s="113">
        <f t="shared" si="1"/>
        <v>45730</v>
      </c>
      <c r="AJ24" s="113">
        <f t="shared" si="1"/>
        <v>45732</v>
      </c>
      <c r="AK24" s="113">
        <f t="shared" si="1"/>
        <v>45737</v>
      </c>
      <c r="AL24" s="113">
        <f t="shared" si="1"/>
        <v>45739</v>
      </c>
      <c r="AM24" s="113">
        <f t="shared" si="1"/>
        <v>45744</v>
      </c>
      <c r="AN24" s="113">
        <f t="shared" si="1"/>
        <v>45746</v>
      </c>
    </row>
    <row r="25" spans="1:40" s="16" customFormat="1" ht="12" customHeight="1" x14ac:dyDescent="0.2">
      <c r="A25" s="178" t="s">
        <v>200</v>
      </c>
      <c r="B25" s="113">
        <f t="shared" si="0"/>
        <v>45640</v>
      </c>
      <c r="C25" s="113">
        <f t="shared" ref="C25:AN25" si="2">C4</f>
        <v>45645</v>
      </c>
      <c r="D25" s="113">
        <f t="shared" si="2"/>
        <v>45647</v>
      </c>
      <c r="E25" s="113">
        <f t="shared" si="2"/>
        <v>45651</v>
      </c>
      <c r="F25" s="113">
        <f t="shared" si="2"/>
        <v>45652</v>
      </c>
      <c r="G25" s="113">
        <f t="shared" si="2"/>
        <v>45654</v>
      </c>
      <c r="H25" s="113">
        <f t="shared" si="2"/>
        <v>45655</v>
      </c>
      <c r="I25" s="113">
        <f t="shared" si="2"/>
        <v>45656</v>
      </c>
      <c r="J25" s="113">
        <f t="shared" si="2"/>
        <v>45657</v>
      </c>
      <c r="K25" s="113">
        <f t="shared" si="2"/>
        <v>45661</v>
      </c>
      <c r="L25" s="113">
        <f t="shared" si="2"/>
        <v>45663</v>
      </c>
      <c r="M25" s="113">
        <f t="shared" si="2"/>
        <v>45664</v>
      </c>
      <c r="N25" s="113">
        <f t="shared" si="2"/>
        <v>45665</v>
      </c>
      <c r="O25" s="113">
        <f t="shared" si="2"/>
        <v>45666</v>
      </c>
      <c r="P25" s="113">
        <f t="shared" si="2"/>
        <v>45668</v>
      </c>
      <c r="Q25" s="113">
        <f t="shared" si="2"/>
        <v>45669</v>
      </c>
      <c r="R25" s="195">
        <f t="shared" si="2"/>
        <v>45673</v>
      </c>
      <c r="S25" s="195">
        <f t="shared" si="2"/>
        <v>45675</v>
      </c>
      <c r="T25" s="195">
        <f t="shared" si="2"/>
        <v>45680</v>
      </c>
      <c r="U25" s="195">
        <f t="shared" si="2"/>
        <v>45682</v>
      </c>
      <c r="V25" s="195">
        <f t="shared" si="2"/>
        <v>45687</v>
      </c>
      <c r="W25" s="195">
        <f t="shared" si="2"/>
        <v>45694</v>
      </c>
      <c r="X25" s="195">
        <f t="shared" si="2"/>
        <v>45696</v>
      </c>
      <c r="Y25" s="195">
        <f t="shared" si="2"/>
        <v>45701</v>
      </c>
      <c r="Z25" s="195">
        <f t="shared" si="2"/>
        <v>45703</v>
      </c>
      <c r="AA25" s="195">
        <f t="shared" si="2"/>
        <v>45708</v>
      </c>
      <c r="AB25" s="113">
        <f t="shared" si="2"/>
        <v>45711</v>
      </c>
      <c r="AC25" s="113">
        <f t="shared" si="2"/>
        <v>45716</v>
      </c>
      <c r="AD25" s="113">
        <f t="shared" si="2"/>
        <v>45717</v>
      </c>
      <c r="AE25" s="113">
        <f t="shared" si="2"/>
        <v>45722</v>
      </c>
      <c r="AF25" s="113">
        <f t="shared" si="2"/>
        <v>45725</v>
      </c>
      <c r="AG25" s="113">
        <f t="shared" si="2"/>
        <v>45726</v>
      </c>
      <c r="AH25" s="113">
        <f t="shared" si="2"/>
        <v>45729</v>
      </c>
      <c r="AI25" s="113">
        <f t="shared" si="2"/>
        <v>45731</v>
      </c>
      <c r="AJ25" s="113">
        <f t="shared" si="2"/>
        <v>45736</v>
      </c>
      <c r="AK25" s="113">
        <f t="shared" si="2"/>
        <v>45738</v>
      </c>
      <c r="AL25" s="113">
        <f t="shared" si="2"/>
        <v>45743</v>
      </c>
      <c r="AM25" s="113">
        <f t="shared" si="2"/>
        <v>45745</v>
      </c>
      <c r="AN25" s="113">
        <f t="shared" si="2"/>
        <v>45747</v>
      </c>
    </row>
    <row r="26" spans="1:40"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row>
    <row r="27" spans="1:40" s="16" customFormat="1" ht="12" customHeight="1" x14ac:dyDescent="0.2">
      <c r="A27" s="4">
        <v>1</v>
      </c>
      <c r="B27" s="13">
        <f t="shared" ref="B27:B28" si="3">ROUNDUP(B6*0.9,)</f>
        <v>5103</v>
      </c>
      <c r="C27" s="13">
        <f t="shared" ref="C27:AN27" si="4">ROUNDUP(C6*0.9,)</f>
        <v>5589</v>
      </c>
      <c r="D27" s="13">
        <f t="shared" si="4"/>
        <v>8181</v>
      </c>
      <c r="E27" s="13">
        <f t="shared" si="4"/>
        <v>7452</v>
      </c>
      <c r="F27" s="13">
        <f t="shared" si="4"/>
        <v>8910</v>
      </c>
      <c r="G27" s="13">
        <f t="shared" si="4"/>
        <v>11745</v>
      </c>
      <c r="H27" s="13">
        <f t="shared" si="4"/>
        <v>18630</v>
      </c>
      <c r="I27" s="13">
        <f t="shared" si="4"/>
        <v>20250</v>
      </c>
      <c r="J27" s="13">
        <f t="shared" si="4"/>
        <v>28350</v>
      </c>
      <c r="K27" s="13">
        <f t="shared" si="4"/>
        <v>28350</v>
      </c>
      <c r="L27" s="13">
        <f t="shared" si="4"/>
        <v>24705</v>
      </c>
      <c r="M27" s="13">
        <f t="shared" si="4"/>
        <v>18630</v>
      </c>
      <c r="N27" s="13">
        <f t="shared" si="4"/>
        <v>16200</v>
      </c>
      <c r="O27" s="13">
        <f t="shared" si="4"/>
        <v>11340</v>
      </c>
      <c r="P27" s="13">
        <f t="shared" si="4"/>
        <v>12150</v>
      </c>
      <c r="Q27" s="13">
        <f t="shared" si="4"/>
        <v>11340</v>
      </c>
      <c r="R27" s="13">
        <f t="shared" si="4"/>
        <v>11340</v>
      </c>
      <c r="S27" s="13">
        <f t="shared" si="4"/>
        <v>12960</v>
      </c>
      <c r="T27" s="205">
        <f t="shared" si="4"/>
        <v>12960</v>
      </c>
      <c r="U27" s="13">
        <f t="shared" si="4"/>
        <v>14580</v>
      </c>
      <c r="V27" s="13">
        <f t="shared" si="4"/>
        <v>14580</v>
      </c>
      <c r="W27" s="205">
        <f t="shared" si="4"/>
        <v>15390</v>
      </c>
      <c r="X27" s="13">
        <f t="shared" si="4"/>
        <v>15390</v>
      </c>
      <c r="Y27" s="205">
        <f t="shared" si="4"/>
        <v>15390</v>
      </c>
      <c r="Z27" s="205">
        <f t="shared" si="4"/>
        <v>19602</v>
      </c>
      <c r="AA27" s="205">
        <f t="shared" si="4"/>
        <v>19602</v>
      </c>
      <c r="AB27" s="13">
        <f t="shared" si="4"/>
        <v>19602</v>
      </c>
      <c r="AC27" s="13">
        <f t="shared" si="4"/>
        <v>15390</v>
      </c>
      <c r="AD27" s="13">
        <f t="shared" si="4"/>
        <v>14580</v>
      </c>
      <c r="AE27" s="13">
        <f t="shared" si="4"/>
        <v>11340</v>
      </c>
      <c r="AF27" s="13">
        <f t="shared" si="4"/>
        <v>12960</v>
      </c>
      <c r="AG27" s="13">
        <f t="shared" si="4"/>
        <v>12150</v>
      </c>
      <c r="AH27" s="13">
        <f t="shared" si="4"/>
        <v>7857</v>
      </c>
      <c r="AI27" s="13">
        <f t="shared" si="4"/>
        <v>8667</v>
      </c>
      <c r="AJ27" s="13">
        <f t="shared" si="4"/>
        <v>7857</v>
      </c>
      <c r="AK27" s="13">
        <f t="shared" si="4"/>
        <v>8667</v>
      </c>
      <c r="AL27" s="13">
        <f t="shared" si="4"/>
        <v>7452</v>
      </c>
      <c r="AM27" s="13">
        <f t="shared" si="4"/>
        <v>8262</v>
      </c>
      <c r="AN27" s="13">
        <f t="shared" si="4"/>
        <v>7452</v>
      </c>
    </row>
    <row r="28" spans="1:40" s="16" customFormat="1" ht="12" customHeight="1" x14ac:dyDescent="0.2">
      <c r="A28" s="4">
        <v>2</v>
      </c>
      <c r="B28" s="13">
        <f t="shared" si="3"/>
        <v>6156</v>
      </c>
      <c r="C28" s="13">
        <f t="shared" ref="C28:AN28" si="5">ROUNDUP(C7*0.9,)</f>
        <v>6642</v>
      </c>
      <c r="D28" s="13">
        <f t="shared" si="5"/>
        <v>9234</v>
      </c>
      <c r="E28" s="13">
        <f t="shared" si="5"/>
        <v>8505</v>
      </c>
      <c r="F28" s="13">
        <f t="shared" si="5"/>
        <v>9963</v>
      </c>
      <c r="G28" s="13">
        <f t="shared" si="5"/>
        <v>12798</v>
      </c>
      <c r="H28" s="13">
        <f t="shared" si="5"/>
        <v>20169</v>
      </c>
      <c r="I28" s="13">
        <f t="shared" si="5"/>
        <v>21789</v>
      </c>
      <c r="J28" s="13">
        <f t="shared" si="5"/>
        <v>29889</v>
      </c>
      <c r="K28" s="13">
        <f t="shared" si="5"/>
        <v>29889</v>
      </c>
      <c r="L28" s="13">
        <f t="shared" si="5"/>
        <v>26244</v>
      </c>
      <c r="M28" s="13">
        <f t="shared" si="5"/>
        <v>20169</v>
      </c>
      <c r="N28" s="13">
        <f t="shared" si="5"/>
        <v>17739</v>
      </c>
      <c r="O28" s="13">
        <f t="shared" si="5"/>
        <v>12717</v>
      </c>
      <c r="P28" s="13">
        <f t="shared" si="5"/>
        <v>13527</v>
      </c>
      <c r="Q28" s="13">
        <f t="shared" si="5"/>
        <v>12717</v>
      </c>
      <c r="R28" s="13">
        <f t="shared" si="5"/>
        <v>12717</v>
      </c>
      <c r="S28" s="13">
        <f t="shared" si="5"/>
        <v>14337</v>
      </c>
      <c r="T28" s="205">
        <f t="shared" si="5"/>
        <v>14337</v>
      </c>
      <c r="U28" s="13">
        <f t="shared" si="5"/>
        <v>15957</v>
      </c>
      <c r="V28" s="13">
        <f t="shared" si="5"/>
        <v>15957</v>
      </c>
      <c r="W28" s="205">
        <f t="shared" si="5"/>
        <v>16767</v>
      </c>
      <c r="X28" s="13">
        <f t="shared" si="5"/>
        <v>16767</v>
      </c>
      <c r="Y28" s="205">
        <f t="shared" si="5"/>
        <v>16767</v>
      </c>
      <c r="Z28" s="205">
        <f t="shared" si="5"/>
        <v>20979</v>
      </c>
      <c r="AA28" s="205">
        <f t="shared" si="5"/>
        <v>20979</v>
      </c>
      <c r="AB28" s="13">
        <f t="shared" si="5"/>
        <v>20979</v>
      </c>
      <c r="AC28" s="13">
        <f t="shared" si="5"/>
        <v>16767</v>
      </c>
      <c r="AD28" s="13">
        <f t="shared" si="5"/>
        <v>15957</v>
      </c>
      <c r="AE28" s="13">
        <f t="shared" si="5"/>
        <v>12717</v>
      </c>
      <c r="AF28" s="13">
        <f t="shared" si="5"/>
        <v>14337</v>
      </c>
      <c r="AG28" s="13">
        <f t="shared" si="5"/>
        <v>13527</v>
      </c>
      <c r="AH28" s="13">
        <f t="shared" si="5"/>
        <v>9234</v>
      </c>
      <c r="AI28" s="13">
        <f t="shared" si="5"/>
        <v>10044</v>
      </c>
      <c r="AJ28" s="13">
        <f t="shared" si="5"/>
        <v>9234</v>
      </c>
      <c r="AK28" s="13">
        <f t="shared" si="5"/>
        <v>10044</v>
      </c>
      <c r="AL28" s="13">
        <f t="shared" si="5"/>
        <v>8829</v>
      </c>
      <c r="AM28" s="13">
        <f t="shared" si="5"/>
        <v>9639</v>
      </c>
      <c r="AN28" s="13">
        <f t="shared" si="5"/>
        <v>8829</v>
      </c>
    </row>
    <row r="29" spans="1:40"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40" s="16" customFormat="1" ht="12" customHeight="1" x14ac:dyDescent="0.2">
      <c r="A30" s="4">
        <v>1</v>
      </c>
      <c r="B30" s="13">
        <f t="shared" ref="B30:B31" si="6">ROUNDUP(B9*0.9,)</f>
        <v>6318</v>
      </c>
      <c r="C30" s="13">
        <f t="shared" ref="C30:AN30" si="7">ROUNDUP(C9*0.9,)</f>
        <v>6804</v>
      </c>
      <c r="D30" s="13">
        <f t="shared" si="7"/>
        <v>9396</v>
      </c>
      <c r="E30" s="13">
        <f t="shared" si="7"/>
        <v>8667</v>
      </c>
      <c r="F30" s="13">
        <f t="shared" si="7"/>
        <v>10125</v>
      </c>
      <c r="G30" s="13">
        <f t="shared" si="7"/>
        <v>12960</v>
      </c>
      <c r="H30" s="13">
        <f t="shared" si="7"/>
        <v>20655</v>
      </c>
      <c r="I30" s="13">
        <f t="shared" si="7"/>
        <v>22275</v>
      </c>
      <c r="J30" s="13">
        <f t="shared" si="7"/>
        <v>30375</v>
      </c>
      <c r="K30" s="13">
        <f t="shared" si="7"/>
        <v>30375</v>
      </c>
      <c r="L30" s="13">
        <f t="shared" si="7"/>
        <v>26730</v>
      </c>
      <c r="M30" s="13">
        <f t="shared" si="7"/>
        <v>20655</v>
      </c>
      <c r="N30" s="13">
        <f t="shared" si="7"/>
        <v>18225</v>
      </c>
      <c r="O30" s="13">
        <f t="shared" si="7"/>
        <v>13365</v>
      </c>
      <c r="P30" s="13">
        <f t="shared" si="7"/>
        <v>14175</v>
      </c>
      <c r="Q30" s="13">
        <f t="shared" si="7"/>
        <v>13365</v>
      </c>
      <c r="R30" s="205">
        <f t="shared" si="7"/>
        <v>13365</v>
      </c>
      <c r="S30" s="205">
        <f t="shared" si="7"/>
        <v>14985</v>
      </c>
      <c r="T30" s="205">
        <f t="shared" si="7"/>
        <v>14985</v>
      </c>
      <c r="U30" s="205">
        <f t="shared" si="7"/>
        <v>16605</v>
      </c>
      <c r="V30" s="205">
        <f t="shared" si="7"/>
        <v>16605</v>
      </c>
      <c r="W30" s="205">
        <f t="shared" si="7"/>
        <v>17415</v>
      </c>
      <c r="X30" s="205">
        <f t="shared" si="7"/>
        <v>17415</v>
      </c>
      <c r="Y30" s="205">
        <f t="shared" si="7"/>
        <v>17415</v>
      </c>
      <c r="Z30" s="205">
        <f t="shared" si="7"/>
        <v>21627</v>
      </c>
      <c r="AA30" s="205">
        <f t="shared" si="7"/>
        <v>21627</v>
      </c>
      <c r="AB30" s="13">
        <f t="shared" si="7"/>
        <v>21627</v>
      </c>
      <c r="AC30" s="13">
        <f t="shared" si="7"/>
        <v>17415</v>
      </c>
      <c r="AD30" s="13">
        <f t="shared" si="7"/>
        <v>16605</v>
      </c>
      <c r="AE30" s="13">
        <f t="shared" si="7"/>
        <v>13365</v>
      </c>
      <c r="AF30" s="13">
        <f t="shared" si="7"/>
        <v>14985</v>
      </c>
      <c r="AG30" s="13">
        <f t="shared" si="7"/>
        <v>14175</v>
      </c>
      <c r="AH30" s="13">
        <f t="shared" si="7"/>
        <v>9234</v>
      </c>
      <c r="AI30" s="13">
        <f t="shared" si="7"/>
        <v>10044</v>
      </c>
      <c r="AJ30" s="13">
        <f t="shared" si="7"/>
        <v>9234</v>
      </c>
      <c r="AK30" s="13">
        <f t="shared" si="7"/>
        <v>10044</v>
      </c>
      <c r="AL30" s="13">
        <f t="shared" si="7"/>
        <v>8829</v>
      </c>
      <c r="AM30" s="13">
        <f t="shared" si="7"/>
        <v>9639</v>
      </c>
      <c r="AN30" s="13">
        <f t="shared" si="7"/>
        <v>8829</v>
      </c>
    </row>
    <row r="31" spans="1:40" s="16" customFormat="1" ht="12" customHeight="1" x14ac:dyDescent="0.2">
      <c r="A31" s="4">
        <v>2</v>
      </c>
      <c r="B31" s="13">
        <f t="shared" si="6"/>
        <v>7371</v>
      </c>
      <c r="C31" s="13">
        <f t="shared" ref="C31:AN31" si="8">ROUNDUP(C10*0.9,)</f>
        <v>7857</v>
      </c>
      <c r="D31" s="13">
        <f t="shared" si="8"/>
        <v>10449</v>
      </c>
      <c r="E31" s="13">
        <f t="shared" si="8"/>
        <v>9720</v>
      </c>
      <c r="F31" s="13">
        <f t="shared" si="8"/>
        <v>11178</v>
      </c>
      <c r="G31" s="13">
        <f t="shared" si="8"/>
        <v>14013</v>
      </c>
      <c r="H31" s="13">
        <f t="shared" si="8"/>
        <v>22194</v>
      </c>
      <c r="I31" s="13">
        <f t="shared" si="8"/>
        <v>23814</v>
      </c>
      <c r="J31" s="13">
        <f t="shared" si="8"/>
        <v>31914</v>
      </c>
      <c r="K31" s="13">
        <f t="shared" si="8"/>
        <v>31914</v>
      </c>
      <c r="L31" s="13">
        <f t="shared" si="8"/>
        <v>28269</v>
      </c>
      <c r="M31" s="13">
        <f t="shared" si="8"/>
        <v>22194</v>
      </c>
      <c r="N31" s="13">
        <f t="shared" si="8"/>
        <v>19764</v>
      </c>
      <c r="O31" s="13">
        <f t="shared" si="8"/>
        <v>14742</v>
      </c>
      <c r="P31" s="13">
        <f t="shared" si="8"/>
        <v>15552</v>
      </c>
      <c r="Q31" s="13">
        <f t="shared" si="8"/>
        <v>14742</v>
      </c>
      <c r="R31" s="205">
        <f t="shared" si="8"/>
        <v>14742</v>
      </c>
      <c r="S31" s="205">
        <f t="shared" si="8"/>
        <v>16362</v>
      </c>
      <c r="T31" s="205">
        <f t="shared" si="8"/>
        <v>16362</v>
      </c>
      <c r="U31" s="205">
        <f t="shared" si="8"/>
        <v>17982</v>
      </c>
      <c r="V31" s="205">
        <f t="shared" si="8"/>
        <v>17982</v>
      </c>
      <c r="W31" s="205">
        <f t="shared" si="8"/>
        <v>18792</v>
      </c>
      <c r="X31" s="205">
        <f t="shared" si="8"/>
        <v>18792</v>
      </c>
      <c r="Y31" s="205">
        <f t="shared" si="8"/>
        <v>18792</v>
      </c>
      <c r="Z31" s="205">
        <f t="shared" si="8"/>
        <v>23004</v>
      </c>
      <c r="AA31" s="205">
        <f t="shared" si="8"/>
        <v>23004</v>
      </c>
      <c r="AB31" s="13">
        <f t="shared" si="8"/>
        <v>23004</v>
      </c>
      <c r="AC31" s="13">
        <f t="shared" si="8"/>
        <v>18792</v>
      </c>
      <c r="AD31" s="13">
        <f t="shared" si="8"/>
        <v>17982</v>
      </c>
      <c r="AE31" s="13">
        <f t="shared" si="8"/>
        <v>14742</v>
      </c>
      <c r="AF31" s="13">
        <f t="shared" si="8"/>
        <v>16362</v>
      </c>
      <c r="AG31" s="13">
        <f t="shared" si="8"/>
        <v>15552</v>
      </c>
      <c r="AH31" s="13">
        <f t="shared" si="8"/>
        <v>10611</v>
      </c>
      <c r="AI31" s="13">
        <f t="shared" si="8"/>
        <v>11421</v>
      </c>
      <c r="AJ31" s="13">
        <f t="shared" si="8"/>
        <v>10611</v>
      </c>
      <c r="AK31" s="13">
        <f t="shared" si="8"/>
        <v>11421</v>
      </c>
      <c r="AL31" s="13">
        <f t="shared" si="8"/>
        <v>10206</v>
      </c>
      <c r="AM31" s="13">
        <f t="shared" si="8"/>
        <v>11016</v>
      </c>
      <c r="AN31" s="13">
        <f t="shared" si="8"/>
        <v>10206</v>
      </c>
    </row>
    <row r="32" spans="1:40"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40" s="16" customFormat="1" ht="12" customHeight="1" x14ac:dyDescent="0.2">
      <c r="A33" s="4">
        <v>1</v>
      </c>
      <c r="B33" s="13">
        <f t="shared" ref="B33:B34" si="9">ROUNDUP(B12*0.9,)</f>
        <v>10368</v>
      </c>
      <c r="C33" s="13">
        <f t="shared" ref="C33:AN33" si="10">ROUNDUP(C12*0.9,)</f>
        <v>10854</v>
      </c>
      <c r="D33" s="13">
        <f t="shared" si="10"/>
        <v>13446</v>
      </c>
      <c r="E33" s="13">
        <f t="shared" si="10"/>
        <v>12717</v>
      </c>
      <c r="F33" s="13">
        <f t="shared" si="10"/>
        <v>14175</v>
      </c>
      <c r="G33" s="13">
        <f t="shared" si="10"/>
        <v>17010</v>
      </c>
      <c r="H33" s="13">
        <f t="shared" si="10"/>
        <v>26730</v>
      </c>
      <c r="I33" s="13">
        <f t="shared" si="10"/>
        <v>28350</v>
      </c>
      <c r="J33" s="13">
        <f t="shared" si="10"/>
        <v>36450</v>
      </c>
      <c r="K33" s="13">
        <f t="shared" si="10"/>
        <v>36450</v>
      </c>
      <c r="L33" s="13">
        <f t="shared" si="10"/>
        <v>32805</v>
      </c>
      <c r="M33" s="13">
        <f t="shared" si="10"/>
        <v>26730</v>
      </c>
      <c r="N33" s="13">
        <f t="shared" si="10"/>
        <v>24300</v>
      </c>
      <c r="O33" s="13">
        <f t="shared" si="10"/>
        <v>19440</v>
      </c>
      <c r="P33" s="13">
        <f t="shared" si="10"/>
        <v>20250</v>
      </c>
      <c r="Q33" s="13">
        <f t="shared" si="10"/>
        <v>19440</v>
      </c>
      <c r="R33" s="205">
        <f t="shared" si="10"/>
        <v>19440</v>
      </c>
      <c r="S33" s="205">
        <f t="shared" si="10"/>
        <v>21060</v>
      </c>
      <c r="T33" s="205">
        <f t="shared" si="10"/>
        <v>21060</v>
      </c>
      <c r="U33" s="205">
        <f t="shared" si="10"/>
        <v>22680</v>
      </c>
      <c r="V33" s="205">
        <f t="shared" si="10"/>
        <v>22680</v>
      </c>
      <c r="W33" s="205">
        <f t="shared" si="10"/>
        <v>23490</v>
      </c>
      <c r="X33" s="205">
        <f t="shared" si="10"/>
        <v>23490</v>
      </c>
      <c r="Y33" s="205">
        <f t="shared" si="10"/>
        <v>23490</v>
      </c>
      <c r="Z33" s="205">
        <f t="shared" si="10"/>
        <v>27702</v>
      </c>
      <c r="AA33" s="205">
        <f t="shared" si="10"/>
        <v>27702</v>
      </c>
      <c r="AB33" s="13">
        <f t="shared" si="10"/>
        <v>27702</v>
      </c>
      <c r="AC33" s="13">
        <f t="shared" si="10"/>
        <v>23490</v>
      </c>
      <c r="AD33" s="13">
        <f t="shared" si="10"/>
        <v>22680</v>
      </c>
      <c r="AE33" s="13">
        <f t="shared" si="10"/>
        <v>19440</v>
      </c>
      <c r="AF33" s="13">
        <f t="shared" si="10"/>
        <v>21060</v>
      </c>
      <c r="AG33" s="13">
        <f t="shared" si="10"/>
        <v>20250</v>
      </c>
      <c r="AH33" s="13">
        <f t="shared" si="10"/>
        <v>12312</v>
      </c>
      <c r="AI33" s="13">
        <f t="shared" si="10"/>
        <v>13122</v>
      </c>
      <c r="AJ33" s="13">
        <f t="shared" si="10"/>
        <v>12312</v>
      </c>
      <c r="AK33" s="13">
        <f t="shared" si="10"/>
        <v>13122</v>
      </c>
      <c r="AL33" s="13">
        <f t="shared" si="10"/>
        <v>11907</v>
      </c>
      <c r="AM33" s="13">
        <f t="shared" si="10"/>
        <v>12717</v>
      </c>
      <c r="AN33" s="13">
        <f t="shared" si="10"/>
        <v>11907</v>
      </c>
    </row>
    <row r="34" spans="1:40" s="16" customFormat="1" ht="12" customHeight="1" x14ac:dyDescent="0.2">
      <c r="A34" s="4">
        <v>2</v>
      </c>
      <c r="B34" s="13">
        <f t="shared" si="9"/>
        <v>11421</v>
      </c>
      <c r="C34" s="13">
        <f t="shared" ref="C34:AN34" si="11">ROUNDUP(C13*0.9,)</f>
        <v>11907</v>
      </c>
      <c r="D34" s="13">
        <f t="shared" si="11"/>
        <v>14499</v>
      </c>
      <c r="E34" s="13">
        <f t="shared" si="11"/>
        <v>13770</v>
      </c>
      <c r="F34" s="13">
        <f t="shared" si="11"/>
        <v>15228</v>
      </c>
      <c r="G34" s="13">
        <f t="shared" si="11"/>
        <v>18063</v>
      </c>
      <c r="H34" s="13">
        <f t="shared" si="11"/>
        <v>28269</v>
      </c>
      <c r="I34" s="13">
        <f t="shared" si="11"/>
        <v>29889</v>
      </c>
      <c r="J34" s="13">
        <f t="shared" si="11"/>
        <v>37989</v>
      </c>
      <c r="K34" s="13">
        <f t="shared" si="11"/>
        <v>37989</v>
      </c>
      <c r="L34" s="13">
        <f t="shared" si="11"/>
        <v>34344</v>
      </c>
      <c r="M34" s="13">
        <f t="shared" si="11"/>
        <v>28269</v>
      </c>
      <c r="N34" s="13">
        <f t="shared" si="11"/>
        <v>25839</v>
      </c>
      <c r="O34" s="13">
        <f t="shared" si="11"/>
        <v>20817</v>
      </c>
      <c r="P34" s="13">
        <f t="shared" si="11"/>
        <v>21627</v>
      </c>
      <c r="Q34" s="13">
        <f t="shared" si="11"/>
        <v>20817</v>
      </c>
      <c r="R34" s="205">
        <f t="shared" si="11"/>
        <v>20817</v>
      </c>
      <c r="S34" s="205">
        <f t="shared" si="11"/>
        <v>22437</v>
      </c>
      <c r="T34" s="205">
        <f t="shared" si="11"/>
        <v>22437</v>
      </c>
      <c r="U34" s="205">
        <f t="shared" si="11"/>
        <v>24057</v>
      </c>
      <c r="V34" s="205">
        <f t="shared" si="11"/>
        <v>24057</v>
      </c>
      <c r="W34" s="205">
        <f t="shared" si="11"/>
        <v>24867</v>
      </c>
      <c r="X34" s="205">
        <f t="shared" si="11"/>
        <v>24867</v>
      </c>
      <c r="Y34" s="205">
        <f t="shared" si="11"/>
        <v>24867</v>
      </c>
      <c r="Z34" s="205">
        <f t="shared" si="11"/>
        <v>29079</v>
      </c>
      <c r="AA34" s="205">
        <f t="shared" si="11"/>
        <v>29079</v>
      </c>
      <c r="AB34" s="13">
        <f t="shared" si="11"/>
        <v>29079</v>
      </c>
      <c r="AC34" s="13">
        <f t="shared" si="11"/>
        <v>24867</v>
      </c>
      <c r="AD34" s="13">
        <f t="shared" si="11"/>
        <v>24057</v>
      </c>
      <c r="AE34" s="13">
        <f t="shared" si="11"/>
        <v>20817</v>
      </c>
      <c r="AF34" s="13">
        <f t="shared" si="11"/>
        <v>22437</v>
      </c>
      <c r="AG34" s="13">
        <f t="shared" si="11"/>
        <v>21627</v>
      </c>
      <c r="AH34" s="13">
        <f t="shared" si="11"/>
        <v>13689</v>
      </c>
      <c r="AI34" s="13">
        <f t="shared" si="11"/>
        <v>14499</v>
      </c>
      <c r="AJ34" s="13">
        <f t="shared" si="11"/>
        <v>13689</v>
      </c>
      <c r="AK34" s="13">
        <f t="shared" si="11"/>
        <v>14499</v>
      </c>
      <c r="AL34" s="13">
        <f t="shared" si="11"/>
        <v>13284</v>
      </c>
      <c r="AM34" s="13">
        <f t="shared" si="11"/>
        <v>14094</v>
      </c>
      <c r="AN34" s="13">
        <f t="shared" si="11"/>
        <v>13284</v>
      </c>
    </row>
    <row r="35" spans="1:40"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40" s="16" customFormat="1" ht="12" customHeight="1" x14ac:dyDescent="0.2">
      <c r="A36" s="4">
        <v>1</v>
      </c>
      <c r="B36" s="13">
        <f t="shared" ref="B36:B37" si="12">ROUNDUP(B15*0.9,)</f>
        <v>11988</v>
      </c>
      <c r="C36" s="13">
        <f t="shared" ref="C36:AN36" si="13">ROUNDUP(C15*0.9,)</f>
        <v>12474</v>
      </c>
      <c r="D36" s="13">
        <f t="shared" si="13"/>
        <v>15066</v>
      </c>
      <c r="E36" s="13">
        <f t="shared" si="13"/>
        <v>14337</v>
      </c>
      <c r="F36" s="13">
        <f t="shared" si="13"/>
        <v>15795</v>
      </c>
      <c r="G36" s="13">
        <f t="shared" si="13"/>
        <v>18630</v>
      </c>
      <c r="H36" s="13">
        <f t="shared" si="13"/>
        <v>30780</v>
      </c>
      <c r="I36" s="13">
        <f t="shared" si="13"/>
        <v>32400</v>
      </c>
      <c r="J36" s="13">
        <f t="shared" si="13"/>
        <v>40500</v>
      </c>
      <c r="K36" s="13">
        <f t="shared" si="13"/>
        <v>40500</v>
      </c>
      <c r="L36" s="13">
        <f t="shared" si="13"/>
        <v>36855</v>
      </c>
      <c r="M36" s="13">
        <f t="shared" si="13"/>
        <v>30780</v>
      </c>
      <c r="N36" s="13">
        <f t="shared" si="13"/>
        <v>28350</v>
      </c>
      <c r="O36" s="13">
        <f t="shared" si="13"/>
        <v>23490</v>
      </c>
      <c r="P36" s="13">
        <f t="shared" si="13"/>
        <v>24300</v>
      </c>
      <c r="Q36" s="13">
        <f t="shared" si="13"/>
        <v>23490</v>
      </c>
      <c r="R36" s="205">
        <f t="shared" si="13"/>
        <v>23490</v>
      </c>
      <c r="S36" s="205">
        <f t="shared" si="13"/>
        <v>25110</v>
      </c>
      <c r="T36" s="205">
        <f t="shared" si="13"/>
        <v>25110</v>
      </c>
      <c r="U36" s="205">
        <f t="shared" si="13"/>
        <v>26730</v>
      </c>
      <c r="V36" s="205">
        <f t="shared" si="13"/>
        <v>26730</v>
      </c>
      <c r="W36" s="205">
        <f t="shared" si="13"/>
        <v>27540</v>
      </c>
      <c r="X36" s="205">
        <f t="shared" si="13"/>
        <v>27540</v>
      </c>
      <c r="Y36" s="205">
        <f t="shared" si="13"/>
        <v>27540</v>
      </c>
      <c r="Z36" s="205">
        <f t="shared" si="13"/>
        <v>31752</v>
      </c>
      <c r="AA36" s="205">
        <f t="shared" si="13"/>
        <v>31752</v>
      </c>
      <c r="AB36" s="13">
        <f t="shared" si="13"/>
        <v>31752</v>
      </c>
      <c r="AC36" s="13">
        <f t="shared" si="13"/>
        <v>27540</v>
      </c>
      <c r="AD36" s="13">
        <f t="shared" si="13"/>
        <v>26730</v>
      </c>
      <c r="AE36" s="13">
        <f t="shared" si="13"/>
        <v>23490</v>
      </c>
      <c r="AF36" s="13">
        <f t="shared" si="13"/>
        <v>25110</v>
      </c>
      <c r="AG36" s="13">
        <f t="shared" si="13"/>
        <v>24300</v>
      </c>
      <c r="AH36" s="13">
        <f t="shared" si="13"/>
        <v>14742</v>
      </c>
      <c r="AI36" s="13">
        <f t="shared" si="13"/>
        <v>15552</v>
      </c>
      <c r="AJ36" s="13">
        <f t="shared" si="13"/>
        <v>14742</v>
      </c>
      <c r="AK36" s="13">
        <f t="shared" si="13"/>
        <v>15552</v>
      </c>
      <c r="AL36" s="13">
        <f t="shared" si="13"/>
        <v>14337</v>
      </c>
      <c r="AM36" s="13">
        <f t="shared" si="13"/>
        <v>15147</v>
      </c>
      <c r="AN36" s="13">
        <f t="shared" si="13"/>
        <v>14337</v>
      </c>
    </row>
    <row r="37" spans="1:40" s="16" customFormat="1" ht="12" customHeight="1" x14ac:dyDescent="0.2">
      <c r="A37" s="278">
        <v>2</v>
      </c>
      <c r="B37" s="13">
        <f t="shared" si="12"/>
        <v>13041</v>
      </c>
      <c r="C37" s="13">
        <f t="shared" ref="C37:AN37" si="14">ROUNDUP(C16*0.9,)</f>
        <v>13527</v>
      </c>
      <c r="D37" s="13">
        <f t="shared" si="14"/>
        <v>16119</v>
      </c>
      <c r="E37" s="13">
        <f t="shared" si="14"/>
        <v>15390</v>
      </c>
      <c r="F37" s="13">
        <f t="shared" si="14"/>
        <v>16848</v>
      </c>
      <c r="G37" s="13">
        <f t="shared" si="14"/>
        <v>19683</v>
      </c>
      <c r="H37" s="13">
        <f t="shared" si="14"/>
        <v>32319</v>
      </c>
      <c r="I37" s="13">
        <f t="shared" si="14"/>
        <v>33939</v>
      </c>
      <c r="J37" s="13">
        <f t="shared" si="14"/>
        <v>42039</v>
      </c>
      <c r="K37" s="13">
        <f t="shared" si="14"/>
        <v>42039</v>
      </c>
      <c r="L37" s="13">
        <f t="shared" si="14"/>
        <v>38394</v>
      </c>
      <c r="M37" s="13">
        <f t="shared" si="14"/>
        <v>32319</v>
      </c>
      <c r="N37" s="13">
        <f t="shared" si="14"/>
        <v>29889</v>
      </c>
      <c r="O37" s="13">
        <f t="shared" si="14"/>
        <v>24867</v>
      </c>
      <c r="P37" s="13">
        <f t="shared" si="14"/>
        <v>25677</v>
      </c>
      <c r="Q37" s="13">
        <f t="shared" si="14"/>
        <v>24867</v>
      </c>
      <c r="R37" s="205">
        <f t="shared" si="14"/>
        <v>24867</v>
      </c>
      <c r="S37" s="205">
        <f t="shared" si="14"/>
        <v>26487</v>
      </c>
      <c r="T37" s="205">
        <f t="shared" si="14"/>
        <v>26487</v>
      </c>
      <c r="U37" s="205">
        <f t="shared" si="14"/>
        <v>28107</v>
      </c>
      <c r="V37" s="205">
        <f t="shared" si="14"/>
        <v>28107</v>
      </c>
      <c r="W37" s="205">
        <f t="shared" si="14"/>
        <v>28917</v>
      </c>
      <c r="X37" s="205">
        <f t="shared" si="14"/>
        <v>28917</v>
      </c>
      <c r="Y37" s="205">
        <f t="shared" si="14"/>
        <v>28917</v>
      </c>
      <c r="Z37" s="205">
        <f t="shared" si="14"/>
        <v>33129</v>
      </c>
      <c r="AA37" s="205">
        <f t="shared" si="14"/>
        <v>33129</v>
      </c>
      <c r="AB37" s="13">
        <f t="shared" si="14"/>
        <v>33129</v>
      </c>
      <c r="AC37" s="13">
        <f t="shared" si="14"/>
        <v>28917</v>
      </c>
      <c r="AD37" s="13">
        <f t="shared" si="14"/>
        <v>28107</v>
      </c>
      <c r="AE37" s="13">
        <f t="shared" si="14"/>
        <v>24867</v>
      </c>
      <c r="AF37" s="13">
        <f t="shared" si="14"/>
        <v>26487</v>
      </c>
      <c r="AG37" s="13">
        <f t="shared" si="14"/>
        <v>25677</v>
      </c>
      <c r="AH37" s="13">
        <f t="shared" si="14"/>
        <v>16119</v>
      </c>
      <c r="AI37" s="13">
        <f t="shared" si="14"/>
        <v>16929</v>
      </c>
      <c r="AJ37" s="13">
        <f t="shared" si="14"/>
        <v>16119</v>
      </c>
      <c r="AK37" s="13">
        <f t="shared" si="14"/>
        <v>16929</v>
      </c>
      <c r="AL37" s="13">
        <f t="shared" si="14"/>
        <v>15714</v>
      </c>
      <c r="AM37" s="13">
        <f t="shared" si="14"/>
        <v>16524</v>
      </c>
      <c r="AN37" s="13">
        <f t="shared" si="14"/>
        <v>15714</v>
      </c>
    </row>
    <row r="38" spans="1:40"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40" s="16" customFormat="1" ht="12" customHeight="1" x14ac:dyDescent="0.2">
      <c r="A39" s="4">
        <v>1</v>
      </c>
      <c r="B39" s="13">
        <f t="shared" ref="B39:B42" si="15">ROUNDUP(B18*0.9,)</f>
        <v>17253</v>
      </c>
      <c r="C39" s="13">
        <f t="shared" ref="C39:AN39" si="16">ROUNDUP(C18*0.9,)</f>
        <v>17739</v>
      </c>
      <c r="D39" s="13">
        <f t="shared" si="16"/>
        <v>20331</v>
      </c>
      <c r="E39" s="13">
        <f t="shared" si="16"/>
        <v>19602</v>
      </c>
      <c r="F39" s="13">
        <f t="shared" si="16"/>
        <v>21060</v>
      </c>
      <c r="G39" s="13">
        <f t="shared" si="16"/>
        <v>23895</v>
      </c>
      <c r="H39" s="13">
        <f t="shared" si="16"/>
        <v>33210</v>
      </c>
      <c r="I39" s="13">
        <f t="shared" si="16"/>
        <v>34830</v>
      </c>
      <c r="J39" s="13">
        <f t="shared" si="16"/>
        <v>42930</v>
      </c>
      <c r="K39" s="13">
        <f t="shared" si="16"/>
        <v>42930</v>
      </c>
      <c r="L39" s="13">
        <f t="shared" si="16"/>
        <v>39285</v>
      </c>
      <c r="M39" s="13">
        <f t="shared" si="16"/>
        <v>33210</v>
      </c>
      <c r="N39" s="13">
        <f t="shared" si="16"/>
        <v>30780</v>
      </c>
      <c r="O39" s="13">
        <f t="shared" si="16"/>
        <v>25920</v>
      </c>
      <c r="P39" s="13">
        <f t="shared" si="16"/>
        <v>26730</v>
      </c>
      <c r="Q39" s="13">
        <f t="shared" si="16"/>
        <v>25920</v>
      </c>
      <c r="R39" s="205">
        <f t="shared" si="16"/>
        <v>25920</v>
      </c>
      <c r="S39" s="205">
        <f t="shared" si="16"/>
        <v>27540</v>
      </c>
      <c r="T39" s="205">
        <f t="shared" si="16"/>
        <v>27540</v>
      </c>
      <c r="U39" s="205">
        <f t="shared" si="16"/>
        <v>29160</v>
      </c>
      <c r="V39" s="205">
        <f t="shared" si="16"/>
        <v>29160</v>
      </c>
      <c r="W39" s="205">
        <f t="shared" si="16"/>
        <v>29970</v>
      </c>
      <c r="X39" s="205">
        <f t="shared" si="16"/>
        <v>29970</v>
      </c>
      <c r="Y39" s="205">
        <f t="shared" si="16"/>
        <v>29970</v>
      </c>
      <c r="Z39" s="205">
        <f t="shared" si="16"/>
        <v>34182</v>
      </c>
      <c r="AA39" s="205">
        <f t="shared" si="16"/>
        <v>34182</v>
      </c>
      <c r="AB39" s="13">
        <f t="shared" si="16"/>
        <v>34182</v>
      </c>
      <c r="AC39" s="13">
        <f t="shared" si="16"/>
        <v>29970</v>
      </c>
      <c r="AD39" s="13">
        <f t="shared" si="16"/>
        <v>29160</v>
      </c>
      <c r="AE39" s="13">
        <f t="shared" si="16"/>
        <v>25920</v>
      </c>
      <c r="AF39" s="13">
        <f t="shared" si="16"/>
        <v>27540</v>
      </c>
      <c r="AG39" s="13">
        <f t="shared" si="16"/>
        <v>26730</v>
      </c>
      <c r="AH39" s="13">
        <f t="shared" si="16"/>
        <v>20007</v>
      </c>
      <c r="AI39" s="13">
        <f t="shared" si="16"/>
        <v>20817</v>
      </c>
      <c r="AJ39" s="13">
        <f t="shared" si="16"/>
        <v>20007</v>
      </c>
      <c r="AK39" s="13">
        <f t="shared" si="16"/>
        <v>20817</v>
      </c>
      <c r="AL39" s="13">
        <f t="shared" si="16"/>
        <v>19602</v>
      </c>
      <c r="AM39" s="13">
        <f t="shared" si="16"/>
        <v>20412</v>
      </c>
      <c r="AN39" s="13">
        <f t="shared" si="16"/>
        <v>19602</v>
      </c>
    </row>
    <row r="40" spans="1:40" s="16" customFormat="1" ht="12" customHeight="1" x14ac:dyDescent="0.2">
      <c r="A40" s="278">
        <v>2</v>
      </c>
      <c r="B40" s="13">
        <f t="shared" si="15"/>
        <v>18306</v>
      </c>
      <c r="C40" s="13">
        <f t="shared" ref="C40:AN40" si="17">ROUNDUP(C19*0.9,)</f>
        <v>18792</v>
      </c>
      <c r="D40" s="13">
        <f t="shared" si="17"/>
        <v>21384</v>
      </c>
      <c r="E40" s="13">
        <f t="shared" si="17"/>
        <v>20655</v>
      </c>
      <c r="F40" s="13">
        <f t="shared" si="17"/>
        <v>22113</v>
      </c>
      <c r="G40" s="13">
        <f t="shared" si="17"/>
        <v>24948</v>
      </c>
      <c r="H40" s="13">
        <f t="shared" si="17"/>
        <v>34749</v>
      </c>
      <c r="I40" s="13">
        <f t="shared" si="17"/>
        <v>36369</v>
      </c>
      <c r="J40" s="13">
        <f t="shared" si="17"/>
        <v>44469</v>
      </c>
      <c r="K40" s="13">
        <f t="shared" si="17"/>
        <v>44469</v>
      </c>
      <c r="L40" s="13">
        <f t="shared" si="17"/>
        <v>40824</v>
      </c>
      <c r="M40" s="13">
        <f t="shared" si="17"/>
        <v>34749</v>
      </c>
      <c r="N40" s="13">
        <f t="shared" si="17"/>
        <v>32319</v>
      </c>
      <c r="O40" s="13">
        <f t="shared" si="17"/>
        <v>27297</v>
      </c>
      <c r="P40" s="13">
        <f t="shared" si="17"/>
        <v>28107</v>
      </c>
      <c r="Q40" s="13">
        <f t="shared" si="17"/>
        <v>27297</v>
      </c>
      <c r="R40" s="205">
        <f t="shared" si="17"/>
        <v>27297</v>
      </c>
      <c r="S40" s="205">
        <f t="shared" si="17"/>
        <v>28917</v>
      </c>
      <c r="T40" s="205">
        <f t="shared" si="17"/>
        <v>28917</v>
      </c>
      <c r="U40" s="205">
        <f t="shared" si="17"/>
        <v>30537</v>
      </c>
      <c r="V40" s="205">
        <f t="shared" si="17"/>
        <v>30537</v>
      </c>
      <c r="W40" s="205">
        <f t="shared" si="17"/>
        <v>31347</v>
      </c>
      <c r="X40" s="205">
        <f t="shared" si="17"/>
        <v>31347</v>
      </c>
      <c r="Y40" s="205">
        <f t="shared" si="17"/>
        <v>31347</v>
      </c>
      <c r="Z40" s="205">
        <f t="shared" si="17"/>
        <v>35559</v>
      </c>
      <c r="AA40" s="205">
        <f t="shared" si="17"/>
        <v>35559</v>
      </c>
      <c r="AB40" s="13">
        <f t="shared" si="17"/>
        <v>35559</v>
      </c>
      <c r="AC40" s="13">
        <f t="shared" si="17"/>
        <v>31347</v>
      </c>
      <c r="AD40" s="13">
        <f t="shared" si="17"/>
        <v>30537</v>
      </c>
      <c r="AE40" s="13">
        <f t="shared" si="17"/>
        <v>27297</v>
      </c>
      <c r="AF40" s="13">
        <f t="shared" si="17"/>
        <v>28917</v>
      </c>
      <c r="AG40" s="13">
        <f t="shared" si="17"/>
        <v>28107</v>
      </c>
      <c r="AH40" s="13">
        <f t="shared" si="17"/>
        <v>21384</v>
      </c>
      <c r="AI40" s="13">
        <f t="shared" si="17"/>
        <v>22194</v>
      </c>
      <c r="AJ40" s="13">
        <f t="shared" si="17"/>
        <v>21384</v>
      </c>
      <c r="AK40" s="13">
        <f t="shared" si="17"/>
        <v>22194</v>
      </c>
      <c r="AL40" s="13">
        <f t="shared" si="17"/>
        <v>20979</v>
      </c>
      <c r="AM40" s="13">
        <f t="shared" si="17"/>
        <v>21789</v>
      </c>
      <c r="AN40" s="13">
        <f t="shared" si="17"/>
        <v>20979</v>
      </c>
    </row>
    <row r="41" spans="1:40" s="16" customFormat="1" ht="12" customHeight="1" x14ac:dyDescent="0.2">
      <c r="A41" s="278">
        <v>3</v>
      </c>
      <c r="B41" s="13">
        <f t="shared" si="15"/>
        <v>19359</v>
      </c>
      <c r="C41" s="13">
        <f t="shared" ref="C41:AN41" si="18">ROUNDUP(C20*0.9,)</f>
        <v>19845</v>
      </c>
      <c r="D41" s="13">
        <f t="shared" si="18"/>
        <v>22437</v>
      </c>
      <c r="E41" s="13">
        <f t="shared" si="18"/>
        <v>21708</v>
      </c>
      <c r="F41" s="13">
        <f t="shared" si="18"/>
        <v>23166</v>
      </c>
      <c r="G41" s="13">
        <f t="shared" si="18"/>
        <v>26001</v>
      </c>
      <c r="H41" s="13">
        <f t="shared" si="18"/>
        <v>36288</v>
      </c>
      <c r="I41" s="13">
        <f t="shared" si="18"/>
        <v>37908</v>
      </c>
      <c r="J41" s="13">
        <f t="shared" si="18"/>
        <v>46008</v>
      </c>
      <c r="K41" s="13">
        <f t="shared" si="18"/>
        <v>46008</v>
      </c>
      <c r="L41" s="13">
        <f t="shared" si="18"/>
        <v>42363</v>
      </c>
      <c r="M41" s="13">
        <f t="shared" si="18"/>
        <v>36288</v>
      </c>
      <c r="N41" s="13">
        <f t="shared" si="18"/>
        <v>33858</v>
      </c>
      <c r="O41" s="13">
        <f t="shared" si="18"/>
        <v>28674</v>
      </c>
      <c r="P41" s="13">
        <f t="shared" si="18"/>
        <v>29484</v>
      </c>
      <c r="Q41" s="13">
        <f t="shared" si="18"/>
        <v>28674</v>
      </c>
      <c r="R41" s="205">
        <f t="shared" si="18"/>
        <v>28674</v>
      </c>
      <c r="S41" s="205">
        <f t="shared" si="18"/>
        <v>30294</v>
      </c>
      <c r="T41" s="205">
        <f t="shared" si="18"/>
        <v>30294</v>
      </c>
      <c r="U41" s="205">
        <f t="shared" si="18"/>
        <v>31914</v>
      </c>
      <c r="V41" s="205">
        <f t="shared" si="18"/>
        <v>31914</v>
      </c>
      <c r="W41" s="205">
        <f t="shared" si="18"/>
        <v>32724</v>
      </c>
      <c r="X41" s="205">
        <f t="shared" si="18"/>
        <v>32724</v>
      </c>
      <c r="Y41" s="205">
        <f t="shared" si="18"/>
        <v>32724</v>
      </c>
      <c r="Z41" s="205">
        <f t="shared" si="18"/>
        <v>36936</v>
      </c>
      <c r="AA41" s="205">
        <f t="shared" si="18"/>
        <v>36936</v>
      </c>
      <c r="AB41" s="13">
        <f t="shared" si="18"/>
        <v>36936</v>
      </c>
      <c r="AC41" s="13">
        <f t="shared" si="18"/>
        <v>32724</v>
      </c>
      <c r="AD41" s="13">
        <f t="shared" si="18"/>
        <v>31914</v>
      </c>
      <c r="AE41" s="13">
        <f t="shared" si="18"/>
        <v>28674</v>
      </c>
      <c r="AF41" s="13">
        <f t="shared" si="18"/>
        <v>30294</v>
      </c>
      <c r="AG41" s="13">
        <f t="shared" si="18"/>
        <v>29484</v>
      </c>
      <c r="AH41" s="13">
        <f t="shared" si="18"/>
        <v>22761</v>
      </c>
      <c r="AI41" s="13">
        <f t="shared" si="18"/>
        <v>23571</v>
      </c>
      <c r="AJ41" s="13">
        <f t="shared" si="18"/>
        <v>22761</v>
      </c>
      <c r="AK41" s="13">
        <f t="shared" si="18"/>
        <v>23571</v>
      </c>
      <c r="AL41" s="13">
        <f t="shared" si="18"/>
        <v>22356</v>
      </c>
      <c r="AM41" s="13">
        <f t="shared" si="18"/>
        <v>23166</v>
      </c>
      <c r="AN41" s="13">
        <f t="shared" si="18"/>
        <v>22356</v>
      </c>
    </row>
    <row r="42" spans="1:40" s="16" customFormat="1" ht="12" customHeight="1" x14ac:dyDescent="0.2">
      <c r="A42" s="278">
        <v>4</v>
      </c>
      <c r="B42" s="13">
        <f t="shared" si="15"/>
        <v>20412</v>
      </c>
      <c r="C42" s="13">
        <f t="shared" ref="C42:AN42" si="19">ROUNDUP(C21*0.9,)</f>
        <v>20898</v>
      </c>
      <c r="D42" s="13">
        <f t="shared" si="19"/>
        <v>23490</v>
      </c>
      <c r="E42" s="13">
        <f t="shared" si="19"/>
        <v>22761</v>
      </c>
      <c r="F42" s="13">
        <f t="shared" si="19"/>
        <v>24219</v>
      </c>
      <c r="G42" s="13">
        <f t="shared" si="19"/>
        <v>27054</v>
      </c>
      <c r="H42" s="13">
        <f t="shared" si="19"/>
        <v>37827</v>
      </c>
      <c r="I42" s="13">
        <f t="shared" si="19"/>
        <v>39447</v>
      </c>
      <c r="J42" s="13">
        <f t="shared" si="19"/>
        <v>47547</v>
      </c>
      <c r="K42" s="13">
        <f t="shared" si="19"/>
        <v>47547</v>
      </c>
      <c r="L42" s="13">
        <f t="shared" si="19"/>
        <v>43902</v>
      </c>
      <c r="M42" s="13">
        <f t="shared" si="19"/>
        <v>37827</v>
      </c>
      <c r="N42" s="13">
        <f t="shared" si="19"/>
        <v>35397</v>
      </c>
      <c r="O42" s="13">
        <f t="shared" si="19"/>
        <v>30051</v>
      </c>
      <c r="P42" s="13">
        <f t="shared" si="19"/>
        <v>30861</v>
      </c>
      <c r="Q42" s="13">
        <f t="shared" si="19"/>
        <v>30051</v>
      </c>
      <c r="R42" s="205">
        <f t="shared" si="19"/>
        <v>30051</v>
      </c>
      <c r="S42" s="205">
        <f t="shared" si="19"/>
        <v>31671</v>
      </c>
      <c r="T42" s="205">
        <f t="shared" si="19"/>
        <v>31671</v>
      </c>
      <c r="U42" s="205">
        <f t="shared" si="19"/>
        <v>33291</v>
      </c>
      <c r="V42" s="205">
        <f t="shared" si="19"/>
        <v>33291</v>
      </c>
      <c r="W42" s="205">
        <f t="shared" si="19"/>
        <v>34101</v>
      </c>
      <c r="X42" s="205">
        <f t="shared" si="19"/>
        <v>34101</v>
      </c>
      <c r="Y42" s="205">
        <f t="shared" si="19"/>
        <v>34101</v>
      </c>
      <c r="Z42" s="205">
        <f t="shared" si="19"/>
        <v>38313</v>
      </c>
      <c r="AA42" s="205">
        <f t="shared" si="19"/>
        <v>38313</v>
      </c>
      <c r="AB42" s="13">
        <f t="shared" si="19"/>
        <v>38313</v>
      </c>
      <c r="AC42" s="13">
        <f t="shared" si="19"/>
        <v>34101</v>
      </c>
      <c r="AD42" s="13">
        <f t="shared" si="19"/>
        <v>33291</v>
      </c>
      <c r="AE42" s="13">
        <f t="shared" si="19"/>
        <v>30051</v>
      </c>
      <c r="AF42" s="13">
        <f t="shared" si="19"/>
        <v>31671</v>
      </c>
      <c r="AG42" s="13">
        <f t="shared" si="19"/>
        <v>30861</v>
      </c>
      <c r="AH42" s="13">
        <f t="shared" si="19"/>
        <v>24138</v>
      </c>
      <c r="AI42" s="13">
        <f t="shared" si="19"/>
        <v>24948</v>
      </c>
      <c r="AJ42" s="13">
        <f t="shared" si="19"/>
        <v>24138</v>
      </c>
      <c r="AK42" s="13">
        <f t="shared" si="19"/>
        <v>24948</v>
      </c>
      <c r="AL42" s="13">
        <f t="shared" si="19"/>
        <v>23733</v>
      </c>
      <c r="AM42" s="13">
        <f t="shared" si="19"/>
        <v>24543</v>
      </c>
      <c r="AN42" s="13">
        <f t="shared" si="19"/>
        <v>23733</v>
      </c>
    </row>
    <row r="43" spans="1:40" s="16" customFormat="1" ht="12" customHeight="1" x14ac:dyDescent="0.2">
      <c r="A43" s="43"/>
    </row>
    <row r="44" spans="1:40" s="16" customFormat="1" ht="12" customHeight="1" x14ac:dyDescent="0.2">
      <c r="A44" s="43"/>
    </row>
    <row r="45" spans="1:40" s="14" customFormat="1" ht="12.75" customHeight="1" x14ac:dyDescent="0.2">
      <c r="A45" s="96" t="s">
        <v>64</v>
      </c>
    </row>
    <row r="46" spans="1:40" s="14" customFormat="1" ht="12.75" customHeight="1" x14ac:dyDescent="0.2">
      <c r="A46" s="318" t="s">
        <v>329</v>
      </c>
    </row>
    <row r="47" spans="1:40" s="14" customFormat="1" ht="12.75" customHeight="1" x14ac:dyDescent="0.2">
      <c r="A47" s="318"/>
    </row>
    <row r="48" spans="1:40" s="14" customFormat="1" ht="12.75" customHeight="1" x14ac:dyDescent="0.2">
      <c r="A48" s="318"/>
    </row>
    <row r="49" spans="1:1" s="14" customFormat="1" ht="57.4" customHeight="1" thickBot="1" x14ac:dyDescent="0.25">
      <c r="A49" s="318"/>
    </row>
    <row r="50" spans="1:1" s="53" customFormat="1" ht="12.75" thickBot="1" x14ac:dyDescent="0.25">
      <c r="A50" s="306" t="s">
        <v>436</v>
      </c>
    </row>
    <row r="51" spans="1:1" s="53" customFormat="1" ht="36" x14ac:dyDescent="0.2">
      <c r="A51" s="307" t="s">
        <v>437</v>
      </c>
    </row>
    <row r="52" spans="1:1" s="53" customFormat="1" ht="96.75" thickBot="1" x14ac:dyDescent="0.25">
      <c r="A52" s="308" t="s">
        <v>438</v>
      </c>
    </row>
    <row r="53" spans="1:1" s="53" customFormat="1" ht="12.75" thickBot="1" x14ac:dyDescent="0.25">
      <c r="A53" s="309" t="s">
        <v>73</v>
      </c>
    </row>
    <row r="54" spans="1:1" s="53" customFormat="1" ht="15.75" customHeight="1" x14ac:dyDescent="0.2">
      <c r="A54" s="310" t="s">
        <v>439</v>
      </c>
    </row>
    <row r="55" spans="1:1" s="53" customFormat="1" ht="48.75" customHeight="1" thickBot="1" x14ac:dyDescent="0.25">
      <c r="A55" s="311" t="s">
        <v>440</v>
      </c>
    </row>
    <row r="56" spans="1:1" s="53" customFormat="1" ht="48.75" customHeight="1" x14ac:dyDescent="0.2">
      <c r="A56" s="349" t="s">
        <v>441</v>
      </c>
    </row>
    <row r="57" spans="1:1" s="53" customFormat="1" ht="103.5" customHeight="1" thickBot="1" x14ac:dyDescent="0.25">
      <c r="A57" s="350"/>
    </row>
    <row r="58" spans="1:1" s="53" customFormat="1" ht="24.75" thickBot="1" x14ac:dyDescent="0.25">
      <c r="A58" s="312" t="s">
        <v>442</v>
      </c>
    </row>
    <row r="59" spans="1:1" s="53" customFormat="1" ht="24" x14ac:dyDescent="0.2">
      <c r="A59" s="313" t="s">
        <v>443</v>
      </c>
    </row>
    <row r="60" spans="1:1" s="53" customFormat="1" ht="24" x14ac:dyDescent="0.2">
      <c r="A60" s="313" t="s">
        <v>444</v>
      </c>
    </row>
    <row r="61" spans="1:1" s="53" customFormat="1" ht="24.75" thickBot="1" x14ac:dyDescent="0.25">
      <c r="A61" s="313" t="s">
        <v>445</v>
      </c>
    </row>
    <row r="62" spans="1:1" s="53" customFormat="1" ht="12.75" thickBot="1" x14ac:dyDescent="0.25">
      <c r="A62" s="314" t="s">
        <v>72</v>
      </c>
    </row>
    <row r="63" spans="1:1" s="53" customFormat="1" ht="48.75" customHeight="1" x14ac:dyDescent="0.2">
      <c r="A63" s="315" t="s">
        <v>391</v>
      </c>
    </row>
  </sheetData>
  <mergeCells count="2">
    <mergeCell ref="A46:A49"/>
    <mergeCell ref="A56:A57"/>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BE24"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si="0"/>
        <v>#REF!</v>
      </c>
      <c r="S24" s="113" t="e">
        <f t="shared" si="0"/>
        <v>#REF!</v>
      </c>
      <c r="T24" s="113" t="e">
        <f t="shared" si="0"/>
        <v>#REF!</v>
      </c>
      <c r="U24" s="113" t="e">
        <f t="shared" si="0"/>
        <v>#REF!</v>
      </c>
      <c r="V24" s="113" t="e">
        <f t="shared" si="0"/>
        <v>#REF!</v>
      </c>
      <c r="W24" s="113" t="e">
        <f t="shared" si="0"/>
        <v>#REF!</v>
      </c>
      <c r="X24" s="113" t="e">
        <f t="shared" si="0"/>
        <v>#REF!</v>
      </c>
      <c r="Y24" s="113" t="e">
        <f t="shared" si="0"/>
        <v>#REF!</v>
      </c>
      <c r="Z24" s="113" t="e">
        <f t="shared" si="0"/>
        <v>#REF!</v>
      </c>
      <c r="AA24" s="113" t="e">
        <f t="shared" si="0"/>
        <v>#REF!</v>
      </c>
      <c r="AB24" s="113" t="e">
        <f t="shared" si="0"/>
        <v>#REF!</v>
      </c>
      <c r="AC24" s="113" t="e">
        <f t="shared" si="0"/>
        <v>#REF!</v>
      </c>
      <c r="AD24" s="195" t="e">
        <f t="shared" si="0"/>
        <v>#REF!</v>
      </c>
      <c r="AE24" s="113" t="e">
        <f t="shared" si="0"/>
        <v>#REF!</v>
      </c>
      <c r="AF24" s="113" t="e">
        <f t="shared" si="0"/>
        <v>#REF!</v>
      </c>
      <c r="AG24" s="113" t="e">
        <f t="shared" si="0"/>
        <v>#REF!</v>
      </c>
      <c r="AH24" s="113" t="e">
        <f t="shared" si="0"/>
        <v>#REF!</v>
      </c>
      <c r="AI24" s="113" t="e">
        <f t="shared" si="0"/>
        <v>#REF!</v>
      </c>
      <c r="AJ24" s="113" t="e">
        <f t="shared" si="0"/>
        <v>#REF!</v>
      </c>
      <c r="AK24" s="113" t="e">
        <f t="shared" si="0"/>
        <v>#REF!</v>
      </c>
      <c r="AL24" s="113" t="e">
        <f t="shared" si="0"/>
        <v>#REF!</v>
      </c>
      <c r="AM24" s="113" t="e">
        <f t="shared" si="0"/>
        <v>#REF!</v>
      </c>
      <c r="AN24" s="113" t="e">
        <f t="shared" si="0"/>
        <v>#REF!</v>
      </c>
      <c r="AO24" s="113" t="e">
        <f t="shared" si="0"/>
        <v>#REF!</v>
      </c>
      <c r="AP24" s="113" t="e">
        <f t="shared" si="0"/>
        <v>#REF!</v>
      </c>
      <c r="AQ24" s="113" t="e">
        <f t="shared" si="0"/>
        <v>#REF!</v>
      </c>
      <c r="AR24" s="113" t="e">
        <f t="shared" si="0"/>
        <v>#REF!</v>
      </c>
      <c r="AS24" s="195" t="e">
        <f t="shared" si="0"/>
        <v>#REF!</v>
      </c>
      <c r="AT24" s="195" t="e">
        <f t="shared" si="0"/>
        <v>#REF!</v>
      </c>
      <c r="AU24" s="195" t="e">
        <f t="shared" si="0"/>
        <v>#REF!</v>
      </c>
      <c r="AV24" s="113" t="e">
        <f t="shared" si="0"/>
        <v>#REF!</v>
      </c>
      <c r="AW24" s="113" t="e">
        <f t="shared" si="0"/>
        <v>#REF!</v>
      </c>
      <c r="AX24" s="113" t="e">
        <f t="shared" si="0"/>
        <v>#REF!</v>
      </c>
      <c r="AY24" s="113" t="e">
        <f t="shared" si="0"/>
        <v>#REF!</v>
      </c>
      <c r="AZ24" s="113" t="e">
        <f t="shared" si="0"/>
        <v>#REF!</v>
      </c>
      <c r="BA24" s="113" t="e">
        <f t="shared" si="0"/>
        <v>#REF!</v>
      </c>
      <c r="BB24" s="113" t="e">
        <f t="shared" si="0"/>
        <v>#REF!</v>
      </c>
      <c r="BC24" s="113" t="e">
        <f t="shared" si="0"/>
        <v>#REF!</v>
      </c>
      <c r="BD24" s="113" t="e">
        <f t="shared" si="0"/>
        <v>#REF!</v>
      </c>
      <c r="BE24" s="113" t="e">
        <f t="shared" si="0"/>
        <v>#REF!</v>
      </c>
    </row>
    <row r="25" spans="1:57" s="16" customFormat="1" ht="12" customHeight="1" x14ac:dyDescent="0.2">
      <c r="A25" s="178" t="s">
        <v>200</v>
      </c>
      <c r="B25" s="113" t="e">
        <f t="shared" ref="B25:BE25" si="1">B4</f>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3"/>
        <v>#REF!</v>
      </c>
      <c r="S28" s="13" t="e">
        <f t="shared" si="3"/>
        <v>#REF!</v>
      </c>
      <c r="T28" s="13" t="e">
        <f t="shared" si="3"/>
        <v>#REF!</v>
      </c>
      <c r="U28" s="13" t="e">
        <f t="shared" si="3"/>
        <v>#REF!</v>
      </c>
      <c r="V28" s="13" t="e">
        <f t="shared" si="3"/>
        <v>#REF!</v>
      </c>
      <c r="W28" s="13" t="e">
        <f t="shared" si="3"/>
        <v>#REF!</v>
      </c>
      <c r="X28" s="13" t="e">
        <f t="shared" si="3"/>
        <v>#REF!</v>
      </c>
      <c r="Y28" s="13" t="e">
        <f t="shared" si="3"/>
        <v>#REF!</v>
      </c>
      <c r="Z28" s="13" t="e">
        <f t="shared" si="3"/>
        <v>#REF!</v>
      </c>
      <c r="AA28" s="13" t="e">
        <f t="shared" si="3"/>
        <v>#REF!</v>
      </c>
      <c r="AB28" s="13" t="e">
        <f t="shared" si="3"/>
        <v>#REF!</v>
      </c>
      <c r="AC28" s="13" t="e">
        <f t="shared" si="3"/>
        <v>#REF!</v>
      </c>
      <c r="AD28" s="13" t="e">
        <f t="shared" si="3"/>
        <v>#REF!</v>
      </c>
      <c r="AE28" s="13" t="e">
        <f t="shared" si="3"/>
        <v>#REF!</v>
      </c>
      <c r="AF28" s="13" t="e">
        <f t="shared" si="3"/>
        <v>#REF!</v>
      </c>
      <c r="AG28" s="13" t="e">
        <f t="shared" si="3"/>
        <v>#REF!</v>
      </c>
      <c r="AH28" s="13" t="e">
        <f t="shared" si="3"/>
        <v>#REF!</v>
      </c>
      <c r="AI28" s="13" t="e">
        <f t="shared" si="3"/>
        <v>#REF!</v>
      </c>
      <c r="AJ28" s="13" t="e">
        <f t="shared" si="3"/>
        <v>#REF!</v>
      </c>
      <c r="AK28" s="13" t="e">
        <f t="shared" si="3"/>
        <v>#REF!</v>
      </c>
      <c r="AL28" s="13" t="e">
        <f t="shared" si="3"/>
        <v>#REF!</v>
      </c>
      <c r="AM28" s="13" t="e">
        <f t="shared" si="3"/>
        <v>#REF!</v>
      </c>
      <c r="AN28" s="13" t="e">
        <f t="shared" si="3"/>
        <v>#REF!</v>
      </c>
      <c r="AO28" s="13" t="e">
        <f t="shared" si="3"/>
        <v>#REF!</v>
      </c>
      <c r="AP28" s="13" t="e">
        <f t="shared" si="3"/>
        <v>#REF!</v>
      </c>
      <c r="AQ28" s="13" t="e">
        <f t="shared" si="3"/>
        <v>#REF!</v>
      </c>
      <c r="AR28" s="13" t="e">
        <f t="shared" si="3"/>
        <v>#REF!</v>
      </c>
      <c r="AS28" s="13" t="e">
        <f t="shared" si="3"/>
        <v>#REF!</v>
      </c>
      <c r="AT28" s="13" t="e">
        <f t="shared" si="3"/>
        <v>#REF!</v>
      </c>
      <c r="AU28" s="13" t="e">
        <f t="shared" si="3"/>
        <v>#REF!</v>
      </c>
      <c r="AV28" s="13" t="e">
        <f t="shared" si="3"/>
        <v>#REF!</v>
      </c>
      <c r="AW28" s="13" t="e">
        <f t="shared" si="3"/>
        <v>#REF!</v>
      </c>
      <c r="AX28" s="13" t="e">
        <f t="shared" si="3"/>
        <v>#REF!</v>
      </c>
      <c r="AY28" s="13" t="e">
        <f t="shared" si="3"/>
        <v>#REF!</v>
      </c>
      <c r="AZ28" s="13" t="e">
        <f t="shared" si="3"/>
        <v>#REF!</v>
      </c>
      <c r="BA28" s="13" t="e">
        <f t="shared" si="3"/>
        <v>#REF!</v>
      </c>
      <c r="BB28" s="13" t="e">
        <f t="shared" si="3"/>
        <v>#REF!</v>
      </c>
      <c r="BC28" s="13" t="e">
        <f t="shared" si="3"/>
        <v>#REF!</v>
      </c>
      <c r="BD28" s="13" t="e">
        <f t="shared" si="3"/>
        <v>#REF!</v>
      </c>
      <c r="BE28" s="13" t="e">
        <f t="shared" si="3"/>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t="e">
        <f t="shared" si="4"/>
        <v>#REF!</v>
      </c>
      <c r="H30" s="13" t="e">
        <f t="shared" si="4"/>
        <v>#REF!</v>
      </c>
      <c r="I30" s="13" t="e">
        <f t="shared" si="4"/>
        <v>#REF!</v>
      </c>
      <c r="J30" s="13" t="e">
        <f t="shared" si="4"/>
        <v>#REF!</v>
      </c>
      <c r="K30" s="13" t="e">
        <f t="shared" si="4"/>
        <v>#REF!</v>
      </c>
      <c r="L30" s="13" t="e">
        <f t="shared" si="4"/>
        <v>#REF!</v>
      </c>
      <c r="M30" s="13" t="e">
        <f t="shared" si="4"/>
        <v>#REF!</v>
      </c>
      <c r="N30" s="13" t="e">
        <f t="shared" si="4"/>
        <v>#REF!</v>
      </c>
      <c r="O30" s="13" t="e">
        <f t="shared" si="4"/>
        <v>#REF!</v>
      </c>
      <c r="P30" s="13" t="e">
        <f t="shared" si="4"/>
        <v>#REF!</v>
      </c>
      <c r="Q30" s="13" t="e">
        <f t="shared" si="4"/>
        <v>#REF!</v>
      </c>
      <c r="R30" s="13" t="e">
        <f t="shared" si="4"/>
        <v>#REF!</v>
      </c>
      <c r="S30" s="13" t="e">
        <f t="shared" si="4"/>
        <v>#REF!</v>
      </c>
      <c r="T30" s="13" t="e">
        <f t="shared" si="4"/>
        <v>#REF!</v>
      </c>
      <c r="U30" s="13" t="e">
        <f t="shared" si="4"/>
        <v>#REF!</v>
      </c>
      <c r="V30" s="13" t="e">
        <f t="shared" si="4"/>
        <v>#REF!</v>
      </c>
      <c r="W30" s="13" t="e">
        <f t="shared" si="4"/>
        <v>#REF!</v>
      </c>
      <c r="X30" s="13" t="e">
        <f t="shared" si="4"/>
        <v>#REF!</v>
      </c>
      <c r="Y30" s="13" t="e">
        <f t="shared" si="4"/>
        <v>#REF!</v>
      </c>
      <c r="Z30" s="13" t="e">
        <f t="shared" si="4"/>
        <v>#REF!</v>
      </c>
      <c r="AA30" s="13" t="e">
        <f t="shared" si="4"/>
        <v>#REF!</v>
      </c>
      <c r="AB30" s="13" t="e">
        <f t="shared" si="4"/>
        <v>#REF!</v>
      </c>
      <c r="AC30" s="13" t="e">
        <f t="shared" si="4"/>
        <v>#REF!</v>
      </c>
      <c r="AD30" s="13" t="e">
        <f t="shared" si="4"/>
        <v>#REF!</v>
      </c>
      <c r="AE30" s="13" t="e">
        <f t="shared" si="4"/>
        <v>#REF!</v>
      </c>
      <c r="AF30" s="13" t="e">
        <f t="shared" si="4"/>
        <v>#REF!</v>
      </c>
      <c r="AG30" s="13" t="e">
        <f t="shared" si="4"/>
        <v>#REF!</v>
      </c>
      <c r="AH30" s="13" t="e">
        <f t="shared" si="4"/>
        <v>#REF!</v>
      </c>
      <c r="AI30" s="13" t="e">
        <f t="shared" si="4"/>
        <v>#REF!</v>
      </c>
      <c r="AJ30" s="13" t="e">
        <f t="shared" si="4"/>
        <v>#REF!</v>
      </c>
      <c r="AK30" s="13" t="e">
        <f t="shared" si="4"/>
        <v>#REF!</v>
      </c>
      <c r="AL30" s="13" t="e">
        <f t="shared" si="4"/>
        <v>#REF!</v>
      </c>
      <c r="AM30" s="13" t="e">
        <f t="shared" si="4"/>
        <v>#REF!</v>
      </c>
      <c r="AN30" s="13" t="e">
        <f t="shared" si="4"/>
        <v>#REF!</v>
      </c>
      <c r="AO30" s="13" t="e">
        <f t="shared" si="4"/>
        <v>#REF!</v>
      </c>
      <c r="AP30" s="13" t="e">
        <f t="shared" si="4"/>
        <v>#REF!</v>
      </c>
      <c r="AQ30" s="13" t="e">
        <f t="shared" si="4"/>
        <v>#REF!</v>
      </c>
      <c r="AR30" s="13" t="e">
        <f t="shared" si="4"/>
        <v>#REF!</v>
      </c>
      <c r="AS30" s="13" t="e">
        <f t="shared" si="4"/>
        <v>#REF!</v>
      </c>
      <c r="AT30" s="13" t="e">
        <f t="shared" si="4"/>
        <v>#REF!</v>
      </c>
      <c r="AU30" s="13" t="e">
        <f t="shared" si="4"/>
        <v>#REF!</v>
      </c>
      <c r="AV30" s="13" t="e">
        <f t="shared" si="4"/>
        <v>#REF!</v>
      </c>
      <c r="AW30" s="13" t="e">
        <f t="shared" si="4"/>
        <v>#REF!</v>
      </c>
      <c r="AX30" s="13" t="e">
        <f t="shared" si="4"/>
        <v>#REF!</v>
      </c>
      <c r="AY30" s="13" t="e">
        <f t="shared" si="4"/>
        <v>#REF!</v>
      </c>
      <c r="AZ30" s="13" t="e">
        <f t="shared" si="4"/>
        <v>#REF!</v>
      </c>
      <c r="BA30" s="13" t="e">
        <f t="shared" si="4"/>
        <v>#REF!</v>
      </c>
      <c r="BB30" s="13" t="e">
        <f t="shared" si="4"/>
        <v>#REF!</v>
      </c>
      <c r="BC30" s="13" t="e">
        <f t="shared" si="4"/>
        <v>#REF!</v>
      </c>
      <c r="BD30" s="13" t="e">
        <f t="shared" si="4"/>
        <v>#REF!</v>
      </c>
      <c r="BE30" s="13" t="e">
        <f t="shared" si="4"/>
        <v>#REF!</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t="e">
        <f t="shared" si="5"/>
        <v>#REF!</v>
      </c>
      <c r="H31" s="13" t="e">
        <f t="shared" si="5"/>
        <v>#REF!</v>
      </c>
      <c r="I31" s="13" t="e">
        <f t="shared" si="5"/>
        <v>#REF!</v>
      </c>
      <c r="J31" s="13" t="e">
        <f t="shared" si="5"/>
        <v>#REF!</v>
      </c>
      <c r="K31" s="13" t="e">
        <f t="shared" si="5"/>
        <v>#REF!</v>
      </c>
      <c r="L31" s="13" t="e">
        <f t="shared" si="5"/>
        <v>#REF!</v>
      </c>
      <c r="M31" s="13" t="e">
        <f t="shared" si="5"/>
        <v>#REF!</v>
      </c>
      <c r="N31" s="13" t="e">
        <f t="shared" si="5"/>
        <v>#REF!</v>
      </c>
      <c r="O31" s="13" t="e">
        <f t="shared" si="5"/>
        <v>#REF!</v>
      </c>
      <c r="P31" s="13" t="e">
        <f t="shared" si="5"/>
        <v>#REF!</v>
      </c>
      <c r="Q31" s="13" t="e">
        <f t="shared" si="5"/>
        <v>#REF!</v>
      </c>
      <c r="R31" s="13" t="e">
        <f t="shared" si="5"/>
        <v>#REF!</v>
      </c>
      <c r="S31" s="13" t="e">
        <f t="shared" si="5"/>
        <v>#REF!</v>
      </c>
      <c r="T31" s="13" t="e">
        <f t="shared" si="5"/>
        <v>#REF!</v>
      </c>
      <c r="U31" s="13" t="e">
        <f t="shared" si="5"/>
        <v>#REF!</v>
      </c>
      <c r="V31" s="13" t="e">
        <f t="shared" si="5"/>
        <v>#REF!</v>
      </c>
      <c r="W31" s="13" t="e">
        <f t="shared" si="5"/>
        <v>#REF!</v>
      </c>
      <c r="X31" s="13" t="e">
        <f t="shared" si="5"/>
        <v>#REF!</v>
      </c>
      <c r="Y31" s="13" t="e">
        <f t="shared" si="5"/>
        <v>#REF!</v>
      </c>
      <c r="Z31" s="13" t="e">
        <f t="shared" si="5"/>
        <v>#REF!</v>
      </c>
      <c r="AA31" s="13" t="e">
        <f t="shared" si="5"/>
        <v>#REF!</v>
      </c>
      <c r="AB31" s="13" t="e">
        <f t="shared" si="5"/>
        <v>#REF!</v>
      </c>
      <c r="AC31" s="13" t="e">
        <f t="shared" si="5"/>
        <v>#REF!</v>
      </c>
      <c r="AD31" s="13" t="e">
        <f t="shared" si="5"/>
        <v>#REF!</v>
      </c>
      <c r="AE31" s="13" t="e">
        <f t="shared" si="5"/>
        <v>#REF!</v>
      </c>
      <c r="AF31" s="13" t="e">
        <f t="shared" si="5"/>
        <v>#REF!</v>
      </c>
      <c r="AG31" s="13" t="e">
        <f t="shared" si="5"/>
        <v>#REF!</v>
      </c>
      <c r="AH31" s="13" t="e">
        <f t="shared" si="5"/>
        <v>#REF!</v>
      </c>
      <c r="AI31" s="13" t="e">
        <f t="shared" si="5"/>
        <v>#REF!</v>
      </c>
      <c r="AJ31" s="13" t="e">
        <f t="shared" si="5"/>
        <v>#REF!</v>
      </c>
      <c r="AK31" s="13" t="e">
        <f t="shared" si="5"/>
        <v>#REF!</v>
      </c>
      <c r="AL31" s="13" t="e">
        <f t="shared" si="5"/>
        <v>#REF!</v>
      </c>
      <c r="AM31" s="13" t="e">
        <f t="shared" si="5"/>
        <v>#REF!</v>
      </c>
      <c r="AN31" s="13" t="e">
        <f t="shared" si="5"/>
        <v>#REF!</v>
      </c>
      <c r="AO31" s="13" t="e">
        <f t="shared" si="5"/>
        <v>#REF!</v>
      </c>
      <c r="AP31" s="13" t="e">
        <f t="shared" si="5"/>
        <v>#REF!</v>
      </c>
      <c r="AQ31" s="13" t="e">
        <f t="shared" si="5"/>
        <v>#REF!</v>
      </c>
      <c r="AR31" s="13" t="e">
        <f t="shared" si="5"/>
        <v>#REF!</v>
      </c>
      <c r="AS31" s="13" t="e">
        <f t="shared" si="5"/>
        <v>#REF!</v>
      </c>
      <c r="AT31" s="13" t="e">
        <f t="shared" si="5"/>
        <v>#REF!</v>
      </c>
      <c r="AU31" s="13" t="e">
        <f t="shared" si="5"/>
        <v>#REF!</v>
      </c>
      <c r="AV31" s="13" t="e">
        <f t="shared" si="5"/>
        <v>#REF!</v>
      </c>
      <c r="AW31" s="13" t="e">
        <f t="shared" si="5"/>
        <v>#REF!</v>
      </c>
      <c r="AX31" s="13" t="e">
        <f t="shared" si="5"/>
        <v>#REF!</v>
      </c>
      <c r="AY31" s="13" t="e">
        <f t="shared" si="5"/>
        <v>#REF!</v>
      </c>
      <c r="AZ31" s="13" t="e">
        <f t="shared" si="5"/>
        <v>#REF!</v>
      </c>
      <c r="BA31" s="13" t="e">
        <f t="shared" si="5"/>
        <v>#REF!</v>
      </c>
      <c r="BB31" s="13" t="e">
        <f t="shared" si="5"/>
        <v>#REF!</v>
      </c>
      <c r="BC31" s="13" t="e">
        <f t="shared" si="5"/>
        <v>#REF!</v>
      </c>
      <c r="BD31" s="13" t="e">
        <f t="shared" si="5"/>
        <v>#REF!</v>
      </c>
      <c r="BE31" s="13" t="e">
        <f t="shared" si="5"/>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t="e">
        <f t="shared" si="6"/>
        <v>#REF!</v>
      </c>
      <c r="H33" s="13" t="e">
        <f t="shared" si="6"/>
        <v>#REF!</v>
      </c>
      <c r="I33" s="13" t="e">
        <f t="shared" si="6"/>
        <v>#REF!</v>
      </c>
      <c r="J33" s="13" t="e">
        <f t="shared" si="6"/>
        <v>#REF!</v>
      </c>
      <c r="K33" s="13" t="e">
        <f t="shared" si="6"/>
        <v>#REF!</v>
      </c>
      <c r="L33" s="13" t="e">
        <f t="shared" si="6"/>
        <v>#REF!</v>
      </c>
      <c r="M33" s="13" t="e">
        <f t="shared" si="6"/>
        <v>#REF!</v>
      </c>
      <c r="N33" s="13" t="e">
        <f t="shared" si="6"/>
        <v>#REF!</v>
      </c>
      <c r="O33" s="13" t="e">
        <f t="shared" si="6"/>
        <v>#REF!</v>
      </c>
      <c r="P33" s="13" t="e">
        <f t="shared" si="6"/>
        <v>#REF!</v>
      </c>
      <c r="Q33" s="13" t="e">
        <f t="shared" si="6"/>
        <v>#REF!</v>
      </c>
      <c r="R33" s="13" t="e">
        <f t="shared" si="6"/>
        <v>#REF!</v>
      </c>
      <c r="S33" s="13" t="e">
        <f t="shared" si="6"/>
        <v>#REF!</v>
      </c>
      <c r="T33" s="13" t="e">
        <f t="shared" si="6"/>
        <v>#REF!</v>
      </c>
      <c r="U33" s="13" t="e">
        <f t="shared" si="6"/>
        <v>#REF!</v>
      </c>
      <c r="V33" s="13" t="e">
        <f t="shared" si="6"/>
        <v>#REF!</v>
      </c>
      <c r="W33" s="13" t="e">
        <f t="shared" si="6"/>
        <v>#REF!</v>
      </c>
      <c r="X33" s="13" t="e">
        <f t="shared" si="6"/>
        <v>#REF!</v>
      </c>
      <c r="Y33" s="13" t="e">
        <f t="shared" si="6"/>
        <v>#REF!</v>
      </c>
      <c r="Z33" s="13" t="e">
        <f t="shared" si="6"/>
        <v>#REF!</v>
      </c>
      <c r="AA33" s="13" t="e">
        <f t="shared" si="6"/>
        <v>#REF!</v>
      </c>
      <c r="AB33" s="13" t="e">
        <f t="shared" si="6"/>
        <v>#REF!</v>
      </c>
      <c r="AC33" s="13" t="e">
        <f t="shared" si="6"/>
        <v>#REF!</v>
      </c>
      <c r="AD33" s="13" t="e">
        <f t="shared" si="6"/>
        <v>#REF!</v>
      </c>
      <c r="AE33" s="13" t="e">
        <f t="shared" si="6"/>
        <v>#REF!</v>
      </c>
      <c r="AF33" s="13" t="e">
        <f t="shared" si="6"/>
        <v>#REF!</v>
      </c>
      <c r="AG33" s="13" t="e">
        <f t="shared" si="6"/>
        <v>#REF!</v>
      </c>
      <c r="AH33" s="13" t="e">
        <f t="shared" si="6"/>
        <v>#REF!</v>
      </c>
      <c r="AI33" s="13" t="e">
        <f t="shared" si="6"/>
        <v>#REF!</v>
      </c>
      <c r="AJ33" s="13" t="e">
        <f t="shared" si="6"/>
        <v>#REF!</v>
      </c>
      <c r="AK33" s="13" t="e">
        <f t="shared" si="6"/>
        <v>#REF!</v>
      </c>
      <c r="AL33" s="13" t="e">
        <f t="shared" si="6"/>
        <v>#REF!</v>
      </c>
      <c r="AM33" s="13" t="e">
        <f t="shared" si="6"/>
        <v>#REF!</v>
      </c>
      <c r="AN33" s="13" t="e">
        <f t="shared" si="6"/>
        <v>#REF!</v>
      </c>
      <c r="AO33" s="13" t="e">
        <f t="shared" si="6"/>
        <v>#REF!</v>
      </c>
      <c r="AP33" s="13" t="e">
        <f t="shared" si="6"/>
        <v>#REF!</v>
      </c>
      <c r="AQ33" s="13" t="e">
        <f t="shared" si="6"/>
        <v>#REF!</v>
      </c>
      <c r="AR33" s="13" t="e">
        <f t="shared" si="6"/>
        <v>#REF!</v>
      </c>
      <c r="AS33" s="13" t="e">
        <f t="shared" si="6"/>
        <v>#REF!</v>
      </c>
      <c r="AT33" s="13" t="e">
        <f t="shared" si="6"/>
        <v>#REF!</v>
      </c>
      <c r="AU33" s="13" t="e">
        <f t="shared" si="6"/>
        <v>#REF!</v>
      </c>
      <c r="AV33" s="13" t="e">
        <f t="shared" si="6"/>
        <v>#REF!</v>
      </c>
      <c r="AW33" s="13" t="e">
        <f t="shared" si="6"/>
        <v>#REF!</v>
      </c>
      <c r="AX33" s="13" t="e">
        <f t="shared" si="6"/>
        <v>#REF!</v>
      </c>
      <c r="AY33" s="13" t="e">
        <f t="shared" si="6"/>
        <v>#REF!</v>
      </c>
      <c r="AZ33" s="13" t="e">
        <f t="shared" si="6"/>
        <v>#REF!</v>
      </c>
      <c r="BA33" s="13" t="e">
        <f t="shared" si="6"/>
        <v>#REF!</v>
      </c>
      <c r="BB33" s="13" t="e">
        <f t="shared" si="6"/>
        <v>#REF!</v>
      </c>
      <c r="BC33" s="13" t="e">
        <f t="shared" si="6"/>
        <v>#REF!</v>
      </c>
      <c r="BD33" s="13" t="e">
        <f t="shared" si="6"/>
        <v>#REF!</v>
      </c>
      <c r="BE33" s="13" t="e">
        <f t="shared" si="6"/>
        <v>#REF!</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t="e">
        <f t="shared" si="7"/>
        <v>#REF!</v>
      </c>
      <c r="H34" s="13" t="e">
        <f t="shared" si="7"/>
        <v>#REF!</v>
      </c>
      <c r="I34" s="13" t="e">
        <f t="shared" si="7"/>
        <v>#REF!</v>
      </c>
      <c r="J34" s="13" t="e">
        <f t="shared" si="7"/>
        <v>#REF!</v>
      </c>
      <c r="K34" s="13" t="e">
        <f t="shared" si="7"/>
        <v>#REF!</v>
      </c>
      <c r="L34" s="13" t="e">
        <f t="shared" si="7"/>
        <v>#REF!</v>
      </c>
      <c r="M34" s="13" t="e">
        <f t="shared" si="7"/>
        <v>#REF!</v>
      </c>
      <c r="N34" s="13" t="e">
        <f t="shared" si="7"/>
        <v>#REF!</v>
      </c>
      <c r="O34" s="13" t="e">
        <f t="shared" si="7"/>
        <v>#REF!</v>
      </c>
      <c r="P34" s="13" t="e">
        <f t="shared" si="7"/>
        <v>#REF!</v>
      </c>
      <c r="Q34" s="13" t="e">
        <f t="shared" si="7"/>
        <v>#REF!</v>
      </c>
      <c r="R34" s="13" t="e">
        <f t="shared" si="7"/>
        <v>#REF!</v>
      </c>
      <c r="S34" s="13" t="e">
        <f t="shared" si="7"/>
        <v>#REF!</v>
      </c>
      <c r="T34" s="13" t="e">
        <f t="shared" si="7"/>
        <v>#REF!</v>
      </c>
      <c r="U34" s="13" t="e">
        <f t="shared" si="7"/>
        <v>#REF!</v>
      </c>
      <c r="V34" s="13" t="e">
        <f t="shared" si="7"/>
        <v>#REF!</v>
      </c>
      <c r="W34" s="13" t="e">
        <f t="shared" si="7"/>
        <v>#REF!</v>
      </c>
      <c r="X34" s="13" t="e">
        <f t="shared" si="7"/>
        <v>#REF!</v>
      </c>
      <c r="Y34" s="13" t="e">
        <f t="shared" si="7"/>
        <v>#REF!</v>
      </c>
      <c r="Z34" s="13" t="e">
        <f t="shared" si="7"/>
        <v>#REF!</v>
      </c>
      <c r="AA34" s="13" t="e">
        <f t="shared" si="7"/>
        <v>#REF!</v>
      </c>
      <c r="AB34" s="13" t="e">
        <f t="shared" si="7"/>
        <v>#REF!</v>
      </c>
      <c r="AC34" s="13" t="e">
        <f t="shared" si="7"/>
        <v>#REF!</v>
      </c>
      <c r="AD34" s="13" t="e">
        <f t="shared" si="7"/>
        <v>#REF!</v>
      </c>
      <c r="AE34" s="13" t="e">
        <f t="shared" si="7"/>
        <v>#REF!</v>
      </c>
      <c r="AF34" s="13" t="e">
        <f t="shared" si="7"/>
        <v>#REF!</v>
      </c>
      <c r="AG34" s="13" t="e">
        <f t="shared" si="7"/>
        <v>#REF!</v>
      </c>
      <c r="AH34" s="13" t="e">
        <f t="shared" si="7"/>
        <v>#REF!</v>
      </c>
      <c r="AI34" s="13" t="e">
        <f t="shared" si="7"/>
        <v>#REF!</v>
      </c>
      <c r="AJ34" s="13" t="e">
        <f t="shared" si="7"/>
        <v>#REF!</v>
      </c>
      <c r="AK34" s="13" t="e">
        <f t="shared" si="7"/>
        <v>#REF!</v>
      </c>
      <c r="AL34" s="13" t="e">
        <f t="shared" si="7"/>
        <v>#REF!</v>
      </c>
      <c r="AM34" s="13" t="e">
        <f t="shared" si="7"/>
        <v>#REF!</v>
      </c>
      <c r="AN34" s="13" t="e">
        <f t="shared" si="7"/>
        <v>#REF!</v>
      </c>
      <c r="AO34" s="13" t="e">
        <f t="shared" si="7"/>
        <v>#REF!</v>
      </c>
      <c r="AP34" s="13" t="e">
        <f t="shared" si="7"/>
        <v>#REF!</v>
      </c>
      <c r="AQ34" s="13" t="e">
        <f t="shared" si="7"/>
        <v>#REF!</v>
      </c>
      <c r="AR34" s="13" t="e">
        <f t="shared" si="7"/>
        <v>#REF!</v>
      </c>
      <c r="AS34" s="13" t="e">
        <f t="shared" si="7"/>
        <v>#REF!</v>
      </c>
      <c r="AT34" s="13" t="e">
        <f t="shared" si="7"/>
        <v>#REF!</v>
      </c>
      <c r="AU34" s="13" t="e">
        <f t="shared" si="7"/>
        <v>#REF!</v>
      </c>
      <c r="AV34" s="13" t="e">
        <f t="shared" si="7"/>
        <v>#REF!</v>
      </c>
      <c r="AW34" s="13" t="e">
        <f t="shared" si="7"/>
        <v>#REF!</v>
      </c>
      <c r="AX34" s="13" t="e">
        <f t="shared" si="7"/>
        <v>#REF!</v>
      </c>
      <c r="AY34" s="13" t="e">
        <f t="shared" si="7"/>
        <v>#REF!</v>
      </c>
      <c r="AZ34" s="13" t="e">
        <f t="shared" si="7"/>
        <v>#REF!</v>
      </c>
      <c r="BA34" s="13" t="e">
        <f t="shared" si="7"/>
        <v>#REF!</v>
      </c>
      <c r="BB34" s="13" t="e">
        <f t="shared" si="7"/>
        <v>#REF!</v>
      </c>
      <c r="BC34" s="13" t="e">
        <f t="shared" si="7"/>
        <v>#REF!</v>
      </c>
      <c r="BD34" s="13" t="e">
        <f t="shared" si="7"/>
        <v>#REF!</v>
      </c>
      <c r="BE34" s="13" t="e">
        <f t="shared" si="7"/>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t="e">
        <f t="shared" si="8"/>
        <v>#REF!</v>
      </c>
      <c r="H36" s="13" t="e">
        <f t="shared" si="8"/>
        <v>#REF!</v>
      </c>
      <c r="I36" s="13" t="e">
        <f t="shared" si="8"/>
        <v>#REF!</v>
      </c>
      <c r="J36" s="13" t="e">
        <f t="shared" si="8"/>
        <v>#REF!</v>
      </c>
      <c r="K36" s="13" t="e">
        <f t="shared" si="8"/>
        <v>#REF!</v>
      </c>
      <c r="L36" s="13" t="e">
        <f t="shared" si="8"/>
        <v>#REF!</v>
      </c>
      <c r="M36" s="13" t="e">
        <f t="shared" si="8"/>
        <v>#REF!</v>
      </c>
      <c r="N36" s="13" t="e">
        <f t="shared" si="8"/>
        <v>#REF!</v>
      </c>
      <c r="O36" s="13" t="e">
        <f t="shared" si="8"/>
        <v>#REF!</v>
      </c>
      <c r="P36" s="13" t="e">
        <f t="shared" si="8"/>
        <v>#REF!</v>
      </c>
      <c r="Q36" s="13" t="e">
        <f t="shared" si="8"/>
        <v>#REF!</v>
      </c>
      <c r="R36" s="13" t="e">
        <f t="shared" si="8"/>
        <v>#REF!</v>
      </c>
      <c r="S36" s="13" t="e">
        <f t="shared" si="8"/>
        <v>#REF!</v>
      </c>
      <c r="T36" s="13" t="e">
        <f t="shared" si="8"/>
        <v>#REF!</v>
      </c>
      <c r="U36" s="13" t="e">
        <f t="shared" si="8"/>
        <v>#REF!</v>
      </c>
      <c r="V36" s="13" t="e">
        <f t="shared" si="8"/>
        <v>#REF!</v>
      </c>
      <c r="W36" s="13" t="e">
        <f t="shared" si="8"/>
        <v>#REF!</v>
      </c>
      <c r="X36" s="13" t="e">
        <f t="shared" si="8"/>
        <v>#REF!</v>
      </c>
      <c r="Y36" s="13" t="e">
        <f t="shared" si="8"/>
        <v>#REF!</v>
      </c>
      <c r="Z36" s="13" t="e">
        <f t="shared" si="8"/>
        <v>#REF!</v>
      </c>
      <c r="AA36" s="13" t="e">
        <f t="shared" si="8"/>
        <v>#REF!</v>
      </c>
      <c r="AB36" s="13" t="e">
        <f t="shared" si="8"/>
        <v>#REF!</v>
      </c>
      <c r="AC36" s="13" t="e">
        <f t="shared" si="8"/>
        <v>#REF!</v>
      </c>
      <c r="AD36" s="13" t="e">
        <f t="shared" si="8"/>
        <v>#REF!</v>
      </c>
      <c r="AE36" s="13" t="e">
        <f t="shared" si="8"/>
        <v>#REF!</v>
      </c>
      <c r="AF36" s="13" t="e">
        <f t="shared" si="8"/>
        <v>#REF!</v>
      </c>
      <c r="AG36" s="13" t="e">
        <f t="shared" si="8"/>
        <v>#REF!</v>
      </c>
      <c r="AH36" s="13" t="e">
        <f t="shared" si="8"/>
        <v>#REF!</v>
      </c>
      <c r="AI36" s="13" t="e">
        <f t="shared" si="8"/>
        <v>#REF!</v>
      </c>
      <c r="AJ36" s="13" t="e">
        <f t="shared" si="8"/>
        <v>#REF!</v>
      </c>
      <c r="AK36" s="13" t="e">
        <f t="shared" si="8"/>
        <v>#REF!</v>
      </c>
      <c r="AL36" s="13" t="e">
        <f t="shared" si="8"/>
        <v>#REF!</v>
      </c>
      <c r="AM36" s="13" t="e">
        <f t="shared" si="8"/>
        <v>#REF!</v>
      </c>
      <c r="AN36" s="13" t="e">
        <f t="shared" si="8"/>
        <v>#REF!</v>
      </c>
      <c r="AO36" s="13" t="e">
        <f t="shared" si="8"/>
        <v>#REF!</v>
      </c>
      <c r="AP36" s="13" t="e">
        <f t="shared" si="8"/>
        <v>#REF!</v>
      </c>
      <c r="AQ36" s="13" t="e">
        <f t="shared" si="8"/>
        <v>#REF!</v>
      </c>
      <c r="AR36" s="13" t="e">
        <f t="shared" si="8"/>
        <v>#REF!</v>
      </c>
      <c r="AS36" s="13" t="e">
        <f t="shared" si="8"/>
        <v>#REF!</v>
      </c>
      <c r="AT36" s="13" t="e">
        <f t="shared" si="8"/>
        <v>#REF!</v>
      </c>
      <c r="AU36" s="13" t="e">
        <f t="shared" si="8"/>
        <v>#REF!</v>
      </c>
      <c r="AV36" s="13" t="e">
        <f t="shared" si="8"/>
        <v>#REF!</v>
      </c>
      <c r="AW36" s="13" t="e">
        <f t="shared" si="8"/>
        <v>#REF!</v>
      </c>
      <c r="AX36" s="13" t="e">
        <f t="shared" si="8"/>
        <v>#REF!</v>
      </c>
      <c r="AY36" s="13" t="e">
        <f t="shared" si="8"/>
        <v>#REF!</v>
      </c>
      <c r="AZ36" s="13" t="e">
        <f t="shared" si="8"/>
        <v>#REF!</v>
      </c>
      <c r="BA36" s="13" t="e">
        <f t="shared" si="8"/>
        <v>#REF!</v>
      </c>
      <c r="BB36" s="13" t="e">
        <f t="shared" si="8"/>
        <v>#REF!</v>
      </c>
      <c r="BC36" s="13" t="e">
        <f t="shared" si="8"/>
        <v>#REF!</v>
      </c>
      <c r="BD36" s="13" t="e">
        <f t="shared" si="8"/>
        <v>#REF!</v>
      </c>
      <c r="BE36" s="13" t="e">
        <f t="shared" si="8"/>
        <v>#REF!</v>
      </c>
    </row>
    <row r="37" spans="1:57" s="16" customFormat="1" ht="12" customHeight="1" x14ac:dyDescent="0.2">
      <c r="A37" s="278">
        <v>2</v>
      </c>
      <c r="B37" s="13" t="e">
        <f t="shared" ref="B37:BE37" si="9">ROUNDUP(B16*0.9,)</f>
        <v>#REF!</v>
      </c>
      <c r="C37" s="13" t="e">
        <f t="shared" si="9"/>
        <v>#REF!</v>
      </c>
      <c r="D37" s="13" t="e">
        <f t="shared" si="9"/>
        <v>#REF!</v>
      </c>
      <c r="E37" s="13" t="e">
        <f t="shared" si="9"/>
        <v>#REF!</v>
      </c>
      <c r="F37" s="13" t="e">
        <f t="shared" si="9"/>
        <v>#REF!</v>
      </c>
      <c r="G37" s="13" t="e">
        <f t="shared" si="9"/>
        <v>#REF!</v>
      </c>
      <c r="H37" s="13" t="e">
        <f t="shared" si="9"/>
        <v>#REF!</v>
      </c>
      <c r="I37" s="13" t="e">
        <f t="shared" si="9"/>
        <v>#REF!</v>
      </c>
      <c r="J37" s="13" t="e">
        <f t="shared" si="9"/>
        <v>#REF!</v>
      </c>
      <c r="K37" s="13" t="e">
        <f t="shared" si="9"/>
        <v>#REF!</v>
      </c>
      <c r="L37" s="13" t="e">
        <f t="shared" si="9"/>
        <v>#REF!</v>
      </c>
      <c r="M37" s="13" t="e">
        <f t="shared" si="9"/>
        <v>#REF!</v>
      </c>
      <c r="N37" s="13" t="e">
        <f t="shared" si="9"/>
        <v>#REF!</v>
      </c>
      <c r="O37" s="13" t="e">
        <f t="shared" si="9"/>
        <v>#REF!</v>
      </c>
      <c r="P37" s="13" t="e">
        <f t="shared" si="9"/>
        <v>#REF!</v>
      </c>
      <c r="Q37" s="13" t="e">
        <f t="shared" si="9"/>
        <v>#REF!</v>
      </c>
      <c r="R37" s="13" t="e">
        <f t="shared" si="9"/>
        <v>#REF!</v>
      </c>
      <c r="S37" s="13" t="e">
        <f t="shared" si="9"/>
        <v>#REF!</v>
      </c>
      <c r="T37" s="13" t="e">
        <f t="shared" si="9"/>
        <v>#REF!</v>
      </c>
      <c r="U37" s="13" t="e">
        <f t="shared" si="9"/>
        <v>#REF!</v>
      </c>
      <c r="V37" s="13" t="e">
        <f t="shared" si="9"/>
        <v>#REF!</v>
      </c>
      <c r="W37" s="13" t="e">
        <f t="shared" si="9"/>
        <v>#REF!</v>
      </c>
      <c r="X37" s="13" t="e">
        <f t="shared" si="9"/>
        <v>#REF!</v>
      </c>
      <c r="Y37" s="13" t="e">
        <f t="shared" si="9"/>
        <v>#REF!</v>
      </c>
      <c r="Z37" s="13" t="e">
        <f t="shared" si="9"/>
        <v>#REF!</v>
      </c>
      <c r="AA37" s="13" t="e">
        <f t="shared" si="9"/>
        <v>#REF!</v>
      </c>
      <c r="AB37" s="13" t="e">
        <f t="shared" si="9"/>
        <v>#REF!</v>
      </c>
      <c r="AC37" s="13" t="e">
        <f t="shared" si="9"/>
        <v>#REF!</v>
      </c>
      <c r="AD37" s="13" t="e">
        <f t="shared" si="9"/>
        <v>#REF!</v>
      </c>
      <c r="AE37" s="13" t="e">
        <f t="shared" si="9"/>
        <v>#REF!</v>
      </c>
      <c r="AF37" s="13" t="e">
        <f t="shared" si="9"/>
        <v>#REF!</v>
      </c>
      <c r="AG37" s="13" t="e">
        <f t="shared" si="9"/>
        <v>#REF!</v>
      </c>
      <c r="AH37" s="13" t="e">
        <f t="shared" si="9"/>
        <v>#REF!</v>
      </c>
      <c r="AI37" s="13" t="e">
        <f t="shared" si="9"/>
        <v>#REF!</v>
      </c>
      <c r="AJ37" s="13" t="e">
        <f t="shared" si="9"/>
        <v>#REF!</v>
      </c>
      <c r="AK37" s="13" t="e">
        <f t="shared" si="9"/>
        <v>#REF!</v>
      </c>
      <c r="AL37" s="13" t="e">
        <f t="shared" si="9"/>
        <v>#REF!</v>
      </c>
      <c r="AM37" s="13" t="e">
        <f t="shared" si="9"/>
        <v>#REF!</v>
      </c>
      <c r="AN37" s="13" t="e">
        <f t="shared" si="9"/>
        <v>#REF!</v>
      </c>
      <c r="AO37" s="13" t="e">
        <f t="shared" si="9"/>
        <v>#REF!</v>
      </c>
      <c r="AP37" s="13" t="e">
        <f t="shared" si="9"/>
        <v>#REF!</v>
      </c>
      <c r="AQ37" s="13" t="e">
        <f t="shared" si="9"/>
        <v>#REF!</v>
      </c>
      <c r="AR37" s="13" t="e">
        <f t="shared" si="9"/>
        <v>#REF!</v>
      </c>
      <c r="AS37" s="13" t="e">
        <f t="shared" si="9"/>
        <v>#REF!</v>
      </c>
      <c r="AT37" s="13" t="e">
        <f t="shared" si="9"/>
        <v>#REF!</v>
      </c>
      <c r="AU37" s="13" t="e">
        <f t="shared" si="9"/>
        <v>#REF!</v>
      </c>
      <c r="AV37" s="13" t="e">
        <f t="shared" si="9"/>
        <v>#REF!</v>
      </c>
      <c r="AW37" s="13" t="e">
        <f t="shared" si="9"/>
        <v>#REF!</v>
      </c>
      <c r="AX37" s="13" t="e">
        <f t="shared" si="9"/>
        <v>#REF!</v>
      </c>
      <c r="AY37" s="13" t="e">
        <f t="shared" si="9"/>
        <v>#REF!</v>
      </c>
      <c r="AZ37" s="13" t="e">
        <f t="shared" si="9"/>
        <v>#REF!</v>
      </c>
      <c r="BA37" s="13" t="e">
        <f t="shared" si="9"/>
        <v>#REF!</v>
      </c>
      <c r="BB37" s="13" t="e">
        <f t="shared" si="9"/>
        <v>#REF!</v>
      </c>
      <c r="BC37" s="13" t="e">
        <f t="shared" si="9"/>
        <v>#REF!</v>
      </c>
      <c r="BD37" s="13" t="e">
        <f t="shared" si="9"/>
        <v>#REF!</v>
      </c>
      <c r="BE37" s="13" t="e">
        <f t="shared" si="9"/>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t="e">
        <f t="shared" si="10"/>
        <v>#REF!</v>
      </c>
      <c r="H39" s="13" t="e">
        <f t="shared" si="10"/>
        <v>#REF!</v>
      </c>
      <c r="I39" s="13" t="e">
        <f t="shared" si="10"/>
        <v>#REF!</v>
      </c>
      <c r="J39" s="13" t="e">
        <f t="shared" si="10"/>
        <v>#REF!</v>
      </c>
      <c r="K39" s="13" t="e">
        <f t="shared" si="10"/>
        <v>#REF!</v>
      </c>
      <c r="L39" s="13" t="e">
        <f t="shared" si="10"/>
        <v>#REF!</v>
      </c>
      <c r="M39" s="13" t="e">
        <f t="shared" si="10"/>
        <v>#REF!</v>
      </c>
      <c r="N39" s="13" t="e">
        <f t="shared" si="10"/>
        <v>#REF!</v>
      </c>
      <c r="O39" s="13" t="e">
        <f t="shared" si="10"/>
        <v>#REF!</v>
      </c>
      <c r="P39" s="13" t="e">
        <f t="shared" si="10"/>
        <v>#REF!</v>
      </c>
      <c r="Q39" s="13" t="e">
        <f t="shared" si="10"/>
        <v>#REF!</v>
      </c>
      <c r="R39" s="13" t="e">
        <f t="shared" si="10"/>
        <v>#REF!</v>
      </c>
      <c r="S39" s="13" t="e">
        <f t="shared" si="10"/>
        <v>#REF!</v>
      </c>
      <c r="T39" s="13" t="e">
        <f t="shared" si="10"/>
        <v>#REF!</v>
      </c>
      <c r="U39" s="13" t="e">
        <f t="shared" si="10"/>
        <v>#REF!</v>
      </c>
      <c r="V39" s="13" t="e">
        <f t="shared" si="10"/>
        <v>#REF!</v>
      </c>
      <c r="W39" s="13" t="e">
        <f t="shared" si="10"/>
        <v>#REF!</v>
      </c>
      <c r="X39" s="13" t="e">
        <f t="shared" si="10"/>
        <v>#REF!</v>
      </c>
      <c r="Y39" s="13" t="e">
        <f t="shared" si="10"/>
        <v>#REF!</v>
      </c>
      <c r="Z39" s="13" t="e">
        <f t="shared" si="10"/>
        <v>#REF!</v>
      </c>
      <c r="AA39" s="13" t="e">
        <f t="shared" si="10"/>
        <v>#REF!</v>
      </c>
      <c r="AB39" s="13" t="e">
        <f t="shared" si="10"/>
        <v>#REF!</v>
      </c>
      <c r="AC39" s="13" t="e">
        <f t="shared" si="10"/>
        <v>#REF!</v>
      </c>
      <c r="AD39" s="13" t="e">
        <f t="shared" si="10"/>
        <v>#REF!</v>
      </c>
      <c r="AE39" s="13" t="e">
        <f t="shared" si="10"/>
        <v>#REF!</v>
      </c>
      <c r="AF39" s="13" t="e">
        <f t="shared" si="10"/>
        <v>#REF!</v>
      </c>
      <c r="AG39" s="13" t="e">
        <f t="shared" si="10"/>
        <v>#REF!</v>
      </c>
      <c r="AH39" s="13" t="e">
        <f t="shared" si="10"/>
        <v>#REF!</v>
      </c>
      <c r="AI39" s="13" t="e">
        <f t="shared" si="10"/>
        <v>#REF!</v>
      </c>
      <c r="AJ39" s="13" t="e">
        <f t="shared" si="10"/>
        <v>#REF!</v>
      </c>
      <c r="AK39" s="13" t="e">
        <f t="shared" si="10"/>
        <v>#REF!</v>
      </c>
      <c r="AL39" s="13" t="e">
        <f t="shared" si="10"/>
        <v>#REF!</v>
      </c>
      <c r="AM39" s="13" t="e">
        <f t="shared" si="10"/>
        <v>#REF!</v>
      </c>
      <c r="AN39" s="13" t="e">
        <f t="shared" si="10"/>
        <v>#REF!</v>
      </c>
      <c r="AO39" s="13" t="e">
        <f t="shared" si="10"/>
        <v>#REF!</v>
      </c>
      <c r="AP39" s="13" t="e">
        <f t="shared" si="10"/>
        <v>#REF!</v>
      </c>
      <c r="AQ39" s="13" t="e">
        <f t="shared" si="10"/>
        <v>#REF!</v>
      </c>
      <c r="AR39" s="13" t="e">
        <f t="shared" si="10"/>
        <v>#REF!</v>
      </c>
      <c r="AS39" s="13" t="e">
        <f t="shared" si="10"/>
        <v>#REF!</v>
      </c>
      <c r="AT39" s="13" t="e">
        <f t="shared" si="10"/>
        <v>#REF!</v>
      </c>
      <c r="AU39" s="13" t="e">
        <f t="shared" si="10"/>
        <v>#REF!</v>
      </c>
      <c r="AV39" s="13" t="e">
        <f t="shared" si="10"/>
        <v>#REF!</v>
      </c>
      <c r="AW39" s="13" t="e">
        <f t="shared" si="10"/>
        <v>#REF!</v>
      </c>
      <c r="AX39" s="13" t="e">
        <f t="shared" si="10"/>
        <v>#REF!</v>
      </c>
      <c r="AY39" s="13" t="e">
        <f t="shared" si="10"/>
        <v>#REF!</v>
      </c>
      <c r="AZ39" s="13" t="e">
        <f t="shared" si="10"/>
        <v>#REF!</v>
      </c>
      <c r="BA39" s="13" t="e">
        <f t="shared" si="10"/>
        <v>#REF!</v>
      </c>
      <c r="BB39" s="13" t="e">
        <f t="shared" si="10"/>
        <v>#REF!</v>
      </c>
      <c r="BC39" s="13" t="e">
        <f t="shared" si="10"/>
        <v>#REF!</v>
      </c>
      <c r="BD39" s="13" t="e">
        <f t="shared" si="10"/>
        <v>#REF!</v>
      </c>
      <c r="BE39" s="13" t="e">
        <f t="shared" si="10"/>
        <v>#REF!</v>
      </c>
    </row>
    <row r="40" spans="1:57" s="16" customFormat="1" ht="12" customHeight="1" x14ac:dyDescent="0.2">
      <c r="A40" s="278">
        <v>2</v>
      </c>
      <c r="B40" s="13" t="e">
        <f t="shared" ref="B40:BE40" si="11">ROUNDUP(B19*0.9,)</f>
        <v>#REF!</v>
      </c>
      <c r="C40" s="13" t="e">
        <f t="shared" si="11"/>
        <v>#REF!</v>
      </c>
      <c r="D40" s="13" t="e">
        <f t="shared" si="11"/>
        <v>#REF!</v>
      </c>
      <c r="E40" s="13" t="e">
        <f t="shared" si="11"/>
        <v>#REF!</v>
      </c>
      <c r="F40" s="13" t="e">
        <f t="shared" si="11"/>
        <v>#REF!</v>
      </c>
      <c r="G40" s="13" t="e">
        <f t="shared" si="11"/>
        <v>#REF!</v>
      </c>
      <c r="H40" s="13" t="e">
        <f t="shared" si="11"/>
        <v>#REF!</v>
      </c>
      <c r="I40" s="13" t="e">
        <f t="shared" si="11"/>
        <v>#REF!</v>
      </c>
      <c r="J40" s="13" t="e">
        <f t="shared" si="11"/>
        <v>#REF!</v>
      </c>
      <c r="K40" s="13" t="e">
        <f t="shared" si="11"/>
        <v>#REF!</v>
      </c>
      <c r="L40" s="13" t="e">
        <f t="shared" si="11"/>
        <v>#REF!</v>
      </c>
      <c r="M40" s="13" t="e">
        <f t="shared" si="11"/>
        <v>#REF!</v>
      </c>
      <c r="N40" s="13" t="e">
        <f t="shared" si="11"/>
        <v>#REF!</v>
      </c>
      <c r="O40" s="13" t="e">
        <f t="shared" si="11"/>
        <v>#REF!</v>
      </c>
      <c r="P40" s="13" t="e">
        <f t="shared" si="11"/>
        <v>#REF!</v>
      </c>
      <c r="Q40" s="13" t="e">
        <f t="shared" si="11"/>
        <v>#REF!</v>
      </c>
      <c r="R40" s="13" t="e">
        <f t="shared" si="11"/>
        <v>#REF!</v>
      </c>
      <c r="S40" s="13" t="e">
        <f t="shared" si="11"/>
        <v>#REF!</v>
      </c>
      <c r="T40" s="13" t="e">
        <f t="shared" si="11"/>
        <v>#REF!</v>
      </c>
      <c r="U40" s="13" t="e">
        <f t="shared" si="11"/>
        <v>#REF!</v>
      </c>
      <c r="V40" s="13" t="e">
        <f t="shared" si="11"/>
        <v>#REF!</v>
      </c>
      <c r="W40" s="13" t="e">
        <f t="shared" si="11"/>
        <v>#REF!</v>
      </c>
      <c r="X40" s="13" t="e">
        <f t="shared" si="11"/>
        <v>#REF!</v>
      </c>
      <c r="Y40" s="13" t="e">
        <f t="shared" si="11"/>
        <v>#REF!</v>
      </c>
      <c r="Z40" s="13" t="e">
        <f t="shared" si="11"/>
        <v>#REF!</v>
      </c>
      <c r="AA40" s="13" t="e">
        <f t="shared" si="11"/>
        <v>#REF!</v>
      </c>
      <c r="AB40" s="13" t="e">
        <f t="shared" si="11"/>
        <v>#REF!</v>
      </c>
      <c r="AC40" s="13" t="e">
        <f t="shared" si="11"/>
        <v>#REF!</v>
      </c>
      <c r="AD40" s="13" t="e">
        <f t="shared" si="11"/>
        <v>#REF!</v>
      </c>
      <c r="AE40" s="13" t="e">
        <f t="shared" si="11"/>
        <v>#REF!</v>
      </c>
      <c r="AF40" s="13" t="e">
        <f t="shared" si="11"/>
        <v>#REF!</v>
      </c>
      <c r="AG40" s="13" t="e">
        <f t="shared" si="11"/>
        <v>#REF!</v>
      </c>
      <c r="AH40" s="13" t="e">
        <f t="shared" si="11"/>
        <v>#REF!</v>
      </c>
      <c r="AI40" s="13" t="e">
        <f t="shared" si="11"/>
        <v>#REF!</v>
      </c>
      <c r="AJ40" s="13" t="e">
        <f t="shared" si="11"/>
        <v>#REF!</v>
      </c>
      <c r="AK40" s="13" t="e">
        <f t="shared" si="11"/>
        <v>#REF!</v>
      </c>
      <c r="AL40" s="13" t="e">
        <f t="shared" si="11"/>
        <v>#REF!</v>
      </c>
      <c r="AM40" s="13" t="e">
        <f t="shared" si="11"/>
        <v>#REF!</v>
      </c>
      <c r="AN40" s="13" t="e">
        <f t="shared" si="11"/>
        <v>#REF!</v>
      </c>
      <c r="AO40" s="13" t="e">
        <f t="shared" si="11"/>
        <v>#REF!</v>
      </c>
      <c r="AP40" s="13" t="e">
        <f t="shared" si="11"/>
        <v>#REF!</v>
      </c>
      <c r="AQ40" s="13" t="e">
        <f t="shared" si="11"/>
        <v>#REF!</v>
      </c>
      <c r="AR40" s="13" t="e">
        <f t="shared" si="11"/>
        <v>#REF!</v>
      </c>
      <c r="AS40" s="13" t="e">
        <f t="shared" si="11"/>
        <v>#REF!</v>
      </c>
      <c r="AT40" s="13" t="e">
        <f t="shared" si="11"/>
        <v>#REF!</v>
      </c>
      <c r="AU40" s="13" t="e">
        <f t="shared" si="11"/>
        <v>#REF!</v>
      </c>
      <c r="AV40" s="13" t="e">
        <f t="shared" si="11"/>
        <v>#REF!</v>
      </c>
      <c r="AW40" s="13" t="e">
        <f t="shared" si="11"/>
        <v>#REF!</v>
      </c>
      <c r="AX40" s="13" t="e">
        <f t="shared" si="11"/>
        <v>#REF!</v>
      </c>
      <c r="AY40" s="13" t="e">
        <f t="shared" si="11"/>
        <v>#REF!</v>
      </c>
      <c r="AZ40" s="13" t="e">
        <f t="shared" si="11"/>
        <v>#REF!</v>
      </c>
      <c r="BA40" s="13" t="e">
        <f t="shared" si="11"/>
        <v>#REF!</v>
      </c>
      <c r="BB40" s="13" t="e">
        <f t="shared" si="11"/>
        <v>#REF!</v>
      </c>
      <c r="BC40" s="13" t="e">
        <f t="shared" si="11"/>
        <v>#REF!</v>
      </c>
      <c r="BD40" s="13" t="e">
        <f t="shared" si="11"/>
        <v>#REF!</v>
      </c>
      <c r="BE40" s="13" t="e">
        <f t="shared" si="11"/>
        <v>#REF!</v>
      </c>
    </row>
    <row r="41" spans="1:57" s="16" customFormat="1" ht="12" customHeight="1" x14ac:dyDescent="0.2">
      <c r="A41" s="278">
        <v>3</v>
      </c>
      <c r="B41" s="13" t="e">
        <f t="shared" ref="B41:BE41" si="12">ROUNDUP(B20*0.9,)</f>
        <v>#REF!</v>
      </c>
      <c r="C41" s="13" t="e">
        <f t="shared" si="12"/>
        <v>#REF!</v>
      </c>
      <c r="D41" s="13" t="e">
        <f t="shared" si="12"/>
        <v>#REF!</v>
      </c>
      <c r="E41" s="13" t="e">
        <f t="shared" si="12"/>
        <v>#REF!</v>
      </c>
      <c r="F41" s="13" t="e">
        <f t="shared" si="12"/>
        <v>#REF!</v>
      </c>
      <c r="G41" s="13" t="e">
        <f t="shared" si="12"/>
        <v>#REF!</v>
      </c>
      <c r="H41" s="13" t="e">
        <f t="shared" si="12"/>
        <v>#REF!</v>
      </c>
      <c r="I41" s="13" t="e">
        <f t="shared" si="12"/>
        <v>#REF!</v>
      </c>
      <c r="J41" s="13" t="e">
        <f t="shared" si="12"/>
        <v>#REF!</v>
      </c>
      <c r="K41" s="13" t="e">
        <f t="shared" si="12"/>
        <v>#REF!</v>
      </c>
      <c r="L41" s="13" t="e">
        <f t="shared" si="12"/>
        <v>#REF!</v>
      </c>
      <c r="M41" s="13" t="e">
        <f t="shared" si="12"/>
        <v>#REF!</v>
      </c>
      <c r="N41" s="13" t="e">
        <f t="shared" si="12"/>
        <v>#REF!</v>
      </c>
      <c r="O41" s="13" t="e">
        <f t="shared" si="12"/>
        <v>#REF!</v>
      </c>
      <c r="P41" s="13" t="e">
        <f t="shared" si="12"/>
        <v>#REF!</v>
      </c>
      <c r="Q41" s="13" t="e">
        <f t="shared" si="12"/>
        <v>#REF!</v>
      </c>
      <c r="R41" s="13" t="e">
        <f t="shared" si="12"/>
        <v>#REF!</v>
      </c>
      <c r="S41" s="13" t="e">
        <f t="shared" si="12"/>
        <v>#REF!</v>
      </c>
      <c r="T41" s="13" t="e">
        <f t="shared" si="12"/>
        <v>#REF!</v>
      </c>
      <c r="U41" s="13" t="e">
        <f t="shared" si="12"/>
        <v>#REF!</v>
      </c>
      <c r="V41" s="13" t="e">
        <f t="shared" si="12"/>
        <v>#REF!</v>
      </c>
      <c r="W41" s="13" t="e">
        <f t="shared" si="12"/>
        <v>#REF!</v>
      </c>
      <c r="X41" s="13" t="e">
        <f t="shared" si="12"/>
        <v>#REF!</v>
      </c>
      <c r="Y41" s="13" t="e">
        <f t="shared" si="12"/>
        <v>#REF!</v>
      </c>
      <c r="Z41" s="13" t="e">
        <f t="shared" si="12"/>
        <v>#REF!</v>
      </c>
      <c r="AA41" s="13" t="e">
        <f t="shared" si="12"/>
        <v>#REF!</v>
      </c>
      <c r="AB41" s="13" t="e">
        <f t="shared" si="12"/>
        <v>#REF!</v>
      </c>
      <c r="AC41" s="13" t="e">
        <f t="shared" si="12"/>
        <v>#REF!</v>
      </c>
      <c r="AD41" s="13" t="e">
        <f t="shared" si="12"/>
        <v>#REF!</v>
      </c>
      <c r="AE41" s="13" t="e">
        <f t="shared" si="12"/>
        <v>#REF!</v>
      </c>
      <c r="AF41" s="13" t="e">
        <f t="shared" si="12"/>
        <v>#REF!</v>
      </c>
      <c r="AG41" s="13" t="e">
        <f t="shared" si="12"/>
        <v>#REF!</v>
      </c>
      <c r="AH41" s="13" t="e">
        <f t="shared" si="12"/>
        <v>#REF!</v>
      </c>
      <c r="AI41" s="13" t="e">
        <f t="shared" si="12"/>
        <v>#REF!</v>
      </c>
      <c r="AJ41" s="13" t="e">
        <f t="shared" si="12"/>
        <v>#REF!</v>
      </c>
      <c r="AK41" s="13" t="e">
        <f t="shared" si="12"/>
        <v>#REF!</v>
      </c>
      <c r="AL41" s="13" t="e">
        <f t="shared" si="12"/>
        <v>#REF!</v>
      </c>
      <c r="AM41" s="13" t="e">
        <f t="shared" si="12"/>
        <v>#REF!</v>
      </c>
      <c r="AN41" s="13" t="e">
        <f t="shared" si="12"/>
        <v>#REF!</v>
      </c>
      <c r="AO41" s="13" t="e">
        <f t="shared" si="12"/>
        <v>#REF!</v>
      </c>
      <c r="AP41" s="13" t="e">
        <f t="shared" si="12"/>
        <v>#REF!</v>
      </c>
      <c r="AQ41" s="13" t="e">
        <f t="shared" si="12"/>
        <v>#REF!</v>
      </c>
      <c r="AR41" s="13" t="e">
        <f t="shared" si="12"/>
        <v>#REF!</v>
      </c>
      <c r="AS41" s="13" t="e">
        <f t="shared" si="12"/>
        <v>#REF!</v>
      </c>
      <c r="AT41" s="13" t="e">
        <f t="shared" si="12"/>
        <v>#REF!</v>
      </c>
      <c r="AU41" s="13" t="e">
        <f t="shared" si="12"/>
        <v>#REF!</v>
      </c>
      <c r="AV41" s="13" t="e">
        <f t="shared" si="12"/>
        <v>#REF!</v>
      </c>
      <c r="AW41" s="13" t="e">
        <f t="shared" si="12"/>
        <v>#REF!</v>
      </c>
      <c r="AX41" s="13" t="e">
        <f t="shared" si="12"/>
        <v>#REF!</v>
      </c>
      <c r="AY41" s="13" t="e">
        <f t="shared" si="12"/>
        <v>#REF!</v>
      </c>
      <c r="AZ41" s="13" t="e">
        <f t="shared" si="12"/>
        <v>#REF!</v>
      </c>
      <c r="BA41" s="13" t="e">
        <f t="shared" si="12"/>
        <v>#REF!</v>
      </c>
      <c r="BB41" s="13" t="e">
        <f t="shared" si="12"/>
        <v>#REF!</v>
      </c>
      <c r="BC41" s="13" t="e">
        <f t="shared" si="12"/>
        <v>#REF!</v>
      </c>
      <c r="BD41" s="13" t="e">
        <f t="shared" si="12"/>
        <v>#REF!</v>
      </c>
      <c r="BE41" s="13" t="e">
        <f t="shared" si="12"/>
        <v>#REF!</v>
      </c>
    </row>
    <row r="42" spans="1:57" s="16" customFormat="1" ht="12" customHeight="1" x14ac:dyDescent="0.2">
      <c r="A42" s="278">
        <v>4</v>
      </c>
      <c r="B42" s="13" t="e">
        <f t="shared" ref="B42:BE42" si="13">ROUNDUP(B21*0.9,)</f>
        <v>#REF!</v>
      </c>
      <c r="C42" s="13" t="e">
        <f t="shared" si="13"/>
        <v>#REF!</v>
      </c>
      <c r="D42" s="13" t="e">
        <f t="shared" si="13"/>
        <v>#REF!</v>
      </c>
      <c r="E42" s="13" t="e">
        <f t="shared" si="13"/>
        <v>#REF!</v>
      </c>
      <c r="F42" s="13" t="e">
        <f t="shared" si="13"/>
        <v>#REF!</v>
      </c>
      <c r="G42" s="13" t="e">
        <f t="shared" si="13"/>
        <v>#REF!</v>
      </c>
      <c r="H42" s="13" t="e">
        <f t="shared" si="13"/>
        <v>#REF!</v>
      </c>
      <c r="I42" s="13" t="e">
        <f t="shared" si="13"/>
        <v>#REF!</v>
      </c>
      <c r="J42" s="13" t="e">
        <f t="shared" si="13"/>
        <v>#REF!</v>
      </c>
      <c r="K42" s="13" t="e">
        <f t="shared" si="13"/>
        <v>#REF!</v>
      </c>
      <c r="L42" s="13" t="e">
        <f t="shared" si="13"/>
        <v>#REF!</v>
      </c>
      <c r="M42" s="13" t="e">
        <f t="shared" si="13"/>
        <v>#REF!</v>
      </c>
      <c r="N42" s="13" t="e">
        <f t="shared" si="13"/>
        <v>#REF!</v>
      </c>
      <c r="O42" s="13" t="e">
        <f t="shared" si="13"/>
        <v>#REF!</v>
      </c>
      <c r="P42" s="13" t="e">
        <f t="shared" si="13"/>
        <v>#REF!</v>
      </c>
      <c r="Q42" s="13" t="e">
        <f t="shared" si="13"/>
        <v>#REF!</v>
      </c>
      <c r="R42" s="13" t="e">
        <f t="shared" si="13"/>
        <v>#REF!</v>
      </c>
      <c r="S42" s="13" t="e">
        <f t="shared" si="13"/>
        <v>#REF!</v>
      </c>
      <c r="T42" s="13" t="e">
        <f t="shared" si="13"/>
        <v>#REF!</v>
      </c>
      <c r="U42" s="13" t="e">
        <f t="shared" si="13"/>
        <v>#REF!</v>
      </c>
      <c r="V42" s="13" t="e">
        <f t="shared" si="13"/>
        <v>#REF!</v>
      </c>
      <c r="W42" s="13" t="e">
        <f t="shared" si="13"/>
        <v>#REF!</v>
      </c>
      <c r="X42" s="13" t="e">
        <f t="shared" si="13"/>
        <v>#REF!</v>
      </c>
      <c r="Y42" s="13" t="e">
        <f t="shared" si="13"/>
        <v>#REF!</v>
      </c>
      <c r="Z42" s="13" t="e">
        <f t="shared" si="13"/>
        <v>#REF!</v>
      </c>
      <c r="AA42" s="13" t="e">
        <f t="shared" si="13"/>
        <v>#REF!</v>
      </c>
      <c r="AB42" s="13" t="e">
        <f t="shared" si="13"/>
        <v>#REF!</v>
      </c>
      <c r="AC42" s="13" t="e">
        <f t="shared" si="13"/>
        <v>#REF!</v>
      </c>
      <c r="AD42" s="13" t="e">
        <f t="shared" si="13"/>
        <v>#REF!</v>
      </c>
      <c r="AE42" s="13" t="e">
        <f t="shared" si="13"/>
        <v>#REF!</v>
      </c>
      <c r="AF42" s="13" t="e">
        <f t="shared" si="13"/>
        <v>#REF!</v>
      </c>
      <c r="AG42" s="13" t="e">
        <f t="shared" si="13"/>
        <v>#REF!</v>
      </c>
      <c r="AH42" s="13" t="e">
        <f t="shared" si="13"/>
        <v>#REF!</v>
      </c>
      <c r="AI42" s="13" t="e">
        <f t="shared" si="13"/>
        <v>#REF!</v>
      </c>
      <c r="AJ42" s="13" t="e">
        <f t="shared" si="13"/>
        <v>#REF!</v>
      </c>
      <c r="AK42" s="13" t="e">
        <f t="shared" si="13"/>
        <v>#REF!</v>
      </c>
      <c r="AL42" s="13" t="e">
        <f t="shared" si="13"/>
        <v>#REF!</v>
      </c>
      <c r="AM42" s="13" t="e">
        <f t="shared" si="13"/>
        <v>#REF!</v>
      </c>
      <c r="AN42" s="13" t="e">
        <f t="shared" si="13"/>
        <v>#REF!</v>
      </c>
      <c r="AO42" s="13" t="e">
        <f t="shared" si="13"/>
        <v>#REF!</v>
      </c>
      <c r="AP42" s="13" t="e">
        <f t="shared" si="13"/>
        <v>#REF!</v>
      </c>
      <c r="AQ42" s="13" t="e">
        <f t="shared" si="13"/>
        <v>#REF!</v>
      </c>
      <c r="AR42" s="13" t="e">
        <f t="shared" si="13"/>
        <v>#REF!</v>
      </c>
      <c r="AS42" s="13" t="e">
        <f t="shared" si="13"/>
        <v>#REF!</v>
      </c>
      <c r="AT42" s="13" t="e">
        <f t="shared" si="13"/>
        <v>#REF!</v>
      </c>
      <c r="AU42" s="13" t="e">
        <f t="shared" si="13"/>
        <v>#REF!</v>
      </c>
      <c r="AV42" s="13" t="e">
        <f t="shared" si="13"/>
        <v>#REF!</v>
      </c>
      <c r="AW42" s="13" t="e">
        <f t="shared" si="13"/>
        <v>#REF!</v>
      </c>
      <c r="AX42" s="13" t="e">
        <f t="shared" si="13"/>
        <v>#REF!</v>
      </c>
      <c r="AY42" s="13" t="e">
        <f t="shared" si="13"/>
        <v>#REF!</v>
      </c>
      <c r="AZ42" s="13" t="e">
        <f t="shared" si="13"/>
        <v>#REF!</v>
      </c>
      <c r="BA42" s="13" t="e">
        <f t="shared" si="13"/>
        <v>#REF!</v>
      </c>
      <c r="BB42" s="13" t="e">
        <f t="shared" si="13"/>
        <v>#REF!</v>
      </c>
      <c r="BC42" s="13" t="e">
        <f t="shared" si="13"/>
        <v>#REF!</v>
      </c>
      <c r="BD42" s="13" t="e">
        <f t="shared" si="13"/>
        <v>#REF!</v>
      </c>
      <c r="BE42" s="13" t="e">
        <f t="shared" si="13"/>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18" t="s">
        <v>329</v>
      </c>
    </row>
    <row r="47" spans="1:57" s="14" customFormat="1" ht="12.75" customHeight="1" x14ac:dyDescent="0.2">
      <c r="A47" s="318"/>
    </row>
    <row r="48" spans="1:57"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ROUNDUP(BA12*0.85,)+35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ROUNDUP(AG19*0.85,)+35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18" t="s">
        <v>329</v>
      </c>
    </row>
    <row r="47" spans="1:57" s="14" customFormat="1" ht="12.75" customHeight="1" x14ac:dyDescent="0.2">
      <c r="A47" s="318"/>
    </row>
    <row r="48" spans="1:57"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ROUNDUP(BA12*0.87,)+25</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ROUNDUP(AG19*0.87,)+25</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18" t="s">
        <v>329</v>
      </c>
    </row>
    <row r="47" spans="1:57" s="14" customFormat="1" ht="12.75" customHeight="1" x14ac:dyDescent="0.2">
      <c r="A47" s="318"/>
    </row>
    <row r="48" spans="1:57"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0" customFormat="1" ht="12" customHeight="1" x14ac:dyDescent="0.2">
      <c r="A5" s="13" t="s">
        <v>220</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0"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0"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0"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0"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0"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0"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0"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0"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0"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0"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0"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t="e">
        <f t="shared" si="0"/>
        <v>#REF!</v>
      </c>
      <c r="H24" s="113" t="e">
        <f t="shared" si="0"/>
        <v>#REF!</v>
      </c>
      <c r="I24" s="113" t="e">
        <f t="shared" si="0"/>
        <v>#REF!</v>
      </c>
      <c r="J24" s="113" t="e">
        <f t="shared" si="0"/>
        <v>#REF!</v>
      </c>
      <c r="K24" s="195" t="e">
        <f t="shared" si="0"/>
        <v>#REF!</v>
      </c>
      <c r="L24" s="195" t="e">
        <f t="shared" si="0"/>
        <v>#REF!</v>
      </c>
      <c r="M24" s="113" t="e">
        <f t="shared" si="0"/>
        <v>#REF!</v>
      </c>
      <c r="N24" s="113" t="e">
        <f t="shared" si="0"/>
        <v>#REF!</v>
      </c>
      <c r="O24" s="113" t="e">
        <f t="shared" si="0"/>
        <v>#REF!</v>
      </c>
      <c r="P24" s="113" t="e">
        <f t="shared" si="0"/>
        <v>#REF!</v>
      </c>
      <c r="Q24" s="113" t="e">
        <f t="shared" si="0"/>
        <v>#REF!</v>
      </c>
      <c r="R24" s="113" t="e">
        <f t="shared" ref="C24:BE25" si="1">R3</f>
        <v>#REF!</v>
      </c>
      <c r="S24" s="113" t="e">
        <f t="shared" si="1"/>
        <v>#REF!</v>
      </c>
      <c r="T24" s="113" t="e">
        <f t="shared" si="1"/>
        <v>#REF!</v>
      </c>
      <c r="U24" s="113" t="e">
        <f t="shared" si="1"/>
        <v>#REF!</v>
      </c>
      <c r="V24" s="113" t="e">
        <f t="shared" si="1"/>
        <v>#REF!</v>
      </c>
      <c r="W24" s="113" t="e">
        <f t="shared" si="1"/>
        <v>#REF!</v>
      </c>
      <c r="X24" s="113" t="e">
        <f t="shared" si="1"/>
        <v>#REF!</v>
      </c>
      <c r="Y24" s="113" t="e">
        <f t="shared" si="1"/>
        <v>#REF!</v>
      </c>
      <c r="Z24" s="113" t="e">
        <f t="shared" si="1"/>
        <v>#REF!</v>
      </c>
      <c r="AA24" s="113" t="e">
        <f t="shared" si="1"/>
        <v>#REF!</v>
      </c>
      <c r="AB24" s="113" t="e">
        <f t="shared" si="1"/>
        <v>#REF!</v>
      </c>
      <c r="AC24" s="113" t="e">
        <f t="shared" si="1"/>
        <v>#REF!</v>
      </c>
      <c r="AD24" s="195" t="e">
        <f t="shared" si="1"/>
        <v>#REF!</v>
      </c>
      <c r="AE24" s="113" t="e">
        <f t="shared" si="1"/>
        <v>#REF!</v>
      </c>
      <c r="AF24" s="113" t="e">
        <f t="shared" si="1"/>
        <v>#REF!</v>
      </c>
      <c r="AG24" s="113" t="e">
        <f t="shared" si="1"/>
        <v>#REF!</v>
      </c>
      <c r="AH24" s="113" t="e">
        <f t="shared" si="1"/>
        <v>#REF!</v>
      </c>
      <c r="AI24" s="113" t="e">
        <f t="shared" si="1"/>
        <v>#REF!</v>
      </c>
      <c r="AJ24" s="113" t="e">
        <f t="shared" si="1"/>
        <v>#REF!</v>
      </c>
      <c r="AK24" s="113" t="e">
        <f t="shared" si="1"/>
        <v>#REF!</v>
      </c>
      <c r="AL24" s="113" t="e">
        <f t="shared" si="1"/>
        <v>#REF!</v>
      </c>
      <c r="AM24" s="113" t="e">
        <f t="shared" si="1"/>
        <v>#REF!</v>
      </c>
      <c r="AN24" s="113" t="e">
        <f t="shared" si="1"/>
        <v>#REF!</v>
      </c>
      <c r="AO24" s="113" t="e">
        <f t="shared" si="1"/>
        <v>#REF!</v>
      </c>
      <c r="AP24" s="113" t="e">
        <f t="shared" si="1"/>
        <v>#REF!</v>
      </c>
      <c r="AQ24" s="113" t="e">
        <f t="shared" si="1"/>
        <v>#REF!</v>
      </c>
      <c r="AR24" s="113" t="e">
        <f t="shared" si="1"/>
        <v>#REF!</v>
      </c>
      <c r="AS24" s="195" t="e">
        <f t="shared" si="1"/>
        <v>#REF!</v>
      </c>
      <c r="AT24" s="195" t="e">
        <f t="shared" si="1"/>
        <v>#REF!</v>
      </c>
      <c r="AU24" s="195" t="e">
        <f t="shared" si="1"/>
        <v>#REF!</v>
      </c>
      <c r="AV24" s="113" t="e">
        <f t="shared" si="1"/>
        <v>#REF!</v>
      </c>
      <c r="AW24" s="113" t="e">
        <f t="shared" si="1"/>
        <v>#REF!</v>
      </c>
      <c r="AX24" s="113" t="e">
        <f t="shared" si="1"/>
        <v>#REF!</v>
      </c>
      <c r="AY24" s="113" t="e">
        <f t="shared" si="1"/>
        <v>#REF!</v>
      </c>
      <c r="AZ24" s="113" t="e">
        <f t="shared" si="1"/>
        <v>#REF!</v>
      </c>
      <c r="BA24" s="113" t="e">
        <f t="shared" si="1"/>
        <v>#REF!</v>
      </c>
      <c r="BB24" s="113" t="e">
        <f t="shared" si="1"/>
        <v>#REF!</v>
      </c>
      <c r="BC24" s="113" t="e">
        <f t="shared" si="1"/>
        <v>#REF!</v>
      </c>
      <c r="BD24" s="113" t="e">
        <f t="shared" si="1"/>
        <v>#REF!</v>
      </c>
      <c r="BE24" s="113" t="e">
        <f t="shared" si="1"/>
        <v>#REF!</v>
      </c>
    </row>
    <row r="25" spans="1:57" s="10" customFormat="1" ht="12" customHeight="1" x14ac:dyDescent="0.2">
      <c r="A25" s="178" t="s">
        <v>200</v>
      </c>
      <c r="B25" s="113" t="e">
        <f t="shared" si="0"/>
        <v>#REF!</v>
      </c>
      <c r="C25" s="113" t="e">
        <f t="shared" si="1"/>
        <v>#REF!</v>
      </c>
      <c r="D25" s="195" t="e">
        <f t="shared" si="1"/>
        <v>#REF!</v>
      </c>
      <c r="E25" s="195" t="e">
        <f t="shared" si="1"/>
        <v>#REF!</v>
      </c>
      <c r="F25" s="195" t="e">
        <f t="shared" si="1"/>
        <v>#REF!</v>
      </c>
      <c r="G25" s="113" t="e">
        <f t="shared" si="1"/>
        <v>#REF!</v>
      </c>
      <c r="H25" s="113" t="e">
        <f t="shared" si="1"/>
        <v>#REF!</v>
      </c>
      <c r="I25" s="113" t="e">
        <f t="shared" si="1"/>
        <v>#REF!</v>
      </c>
      <c r="J25" s="113" t="e">
        <f t="shared" si="1"/>
        <v>#REF!</v>
      </c>
      <c r="K25" s="195" t="e">
        <f t="shared" si="1"/>
        <v>#REF!</v>
      </c>
      <c r="L25" s="195" t="e">
        <f t="shared" si="1"/>
        <v>#REF!</v>
      </c>
      <c r="M25" s="113" t="e">
        <f t="shared" si="1"/>
        <v>#REF!</v>
      </c>
      <c r="N25" s="113" t="e">
        <f t="shared" si="1"/>
        <v>#REF!</v>
      </c>
      <c r="O25" s="113" t="e">
        <f t="shared" si="1"/>
        <v>#REF!</v>
      </c>
      <c r="P25" s="113" t="e">
        <f t="shared" si="1"/>
        <v>#REF!</v>
      </c>
      <c r="Q25" s="113" t="e">
        <f t="shared" si="1"/>
        <v>#REF!</v>
      </c>
      <c r="R25" s="113" t="e">
        <f t="shared" si="1"/>
        <v>#REF!</v>
      </c>
      <c r="S25" s="113" t="e">
        <f t="shared" si="1"/>
        <v>#REF!</v>
      </c>
      <c r="T25" s="113" t="e">
        <f t="shared" si="1"/>
        <v>#REF!</v>
      </c>
      <c r="U25" s="113" t="e">
        <f t="shared" si="1"/>
        <v>#REF!</v>
      </c>
      <c r="V25" s="113" t="e">
        <f t="shared" si="1"/>
        <v>#REF!</v>
      </c>
      <c r="W25" s="113" t="e">
        <f t="shared" si="1"/>
        <v>#REF!</v>
      </c>
      <c r="X25" s="113" t="e">
        <f t="shared" si="1"/>
        <v>#REF!</v>
      </c>
      <c r="Y25" s="113" t="e">
        <f t="shared" si="1"/>
        <v>#REF!</v>
      </c>
      <c r="Z25" s="113" t="e">
        <f t="shared" si="1"/>
        <v>#REF!</v>
      </c>
      <c r="AA25" s="113" t="e">
        <f t="shared" si="1"/>
        <v>#REF!</v>
      </c>
      <c r="AB25" s="113" t="e">
        <f t="shared" si="1"/>
        <v>#REF!</v>
      </c>
      <c r="AC25" s="113" t="e">
        <f t="shared" si="1"/>
        <v>#REF!</v>
      </c>
      <c r="AD25" s="195" t="e">
        <f t="shared" si="1"/>
        <v>#REF!</v>
      </c>
      <c r="AE25" s="113" t="e">
        <f t="shared" si="1"/>
        <v>#REF!</v>
      </c>
      <c r="AF25" s="113" t="e">
        <f t="shared" si="1"/>
        <v>#REF!</v>
      </c>
      <c r="AG25" s="113" t="e">
        <f t="shared" si="1"/>
        <v>#REF!</v>
      </c>
      <c r="AH25" s="113" t="e">
        <f t="shared" si="1"/>
        <v>#REF!</v>
      </c>
      <c r="AI25" s="113" t="e">
        <f t="shared" si="1"/>
        <v>#REF!</v>
      </c>
      <c r="AJ25" s="113" t="e">
        <f t="shared" si="1"/>
        <v>#REF!</v>
      </c>
      <c r="AK25" s="113" t="e">
        <f t="shared" si="1"/>
        <v>#REF!</v>
      </c>
      <c r="AL25" s="113" t="e">
        <f t="shared" si="1"/>
        <v>#REF!</v>
      </c>
      <c r="AM25" s="113" t="e">
        <f t="shared" si="1"/>
        <v>#REF!</v>
      </c>
      <c r="AN25" s="113" t="e">
        <f t="shared" si="1"/>
        <v>#REF!</v>
      </c>
      <c r="AO25" s="113" t="e">
        <f t="shared" si="1"/>
        <v>#REF!</v>
      </c>
      <c r="AP25" s="113" t="e">
        <f t="shared" si="1"/>
        <v>#REF!</v>
      </c>
      <c r="AQ25" s="113" t="e">
        <f t="shared" si="1"/>
        <v>#REF!</v>
      </c>
      <c r="AR25" s="113" t="e">
        <f t="shared" si="1"/>
        <v>#REF!</v>
      </c>
      <c r="AS25" s="195" t="e">
        <f t="shared" si="1"/>
        <v>#REF!</v>
      </c>
      <c r="AT25" s="195" t="e">
        <f t="shared" si="1"/>
        <v>#REF!</v>
      </c>
      <c r="AU25" s="195" t="e">
        <f t="shared" si="1"/>
        <v>#REF!</v>
      </c>
      <c r="AV25" s="113" t="e">
        <f t="shared" si="1"/>
        <v>#REF!</v>
      </c>
      <c r="AW25" s="113" t="e">
        <f t="shared" si="1"/>
        <v>#REF!</v>
      </c>
      <c r="AX25" s="113" t="e">
        <f t="shared" si="1"/>
        <v>#REF!</v>
      </c>
      <c r="AY25" s="113" t="e">
        <f t="shared" si="1"/>
        <v>#REF!</v>
      </c>
      <c r="AZ25" s="113" t="e">
        <f t="shared" si="1"/>
        <v>#REF!</v>
      </c>
      <c r="BA25" s="113" t="e">
        <f t="shared" si="1"/>
        <v>#REF!</v>
      </c>
      <c r="BB25" s="113" t="e">
        <f t="shared" si="1"/>
        <v>#REF!</v>
      </c>
      <c r="BC25" s="113" t="e">
        <f t="shared" si="1"/>
        <v>#REF!</v>
      </c>
      <c r="BD25" s="113" t="e">
        <f t="shared" si="1"/>
        <v>#REF!</v>
      </c>
      <c r="BE25" s="113" t="e">
        <f t="shared" si="1"/>
        <v>#REF!</v>
      </c>
    </row>
    <row r="26" spans="1:57" s="10"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t="e">
        <f t="shared" si="2"/>
        <v>#REF!</v>
      </c>
      <c r="H27" s="13" t="e">
        <f t="shared" si="2"/>
        <v>#REF!</v>
      </c>
      <c r="I27" s="13" t="e">
        <f t="shared" si="2"/>
        <v>#REF!</v>
      </c>
      <c r="J27" s="13" t="e">
        <f t="shared" si="2"/>
        <v>#REF!</v>
      </c>
      <c r="K27" s="13" t="e">
        <f t="shared" si="2"/>
        <v>#REF!</v>
      </c>
      <c r="L27" s="13" t="e">
        <f t="shared" si="2"/>
        <v>#REF!</v>
      </c>
      <c r="M27" s="13" t="e">
        <f t="shared" si="2"/>
        <v>#REF!</v>
      </c>
      <c r="N27" s="13" t="e">
        <f t="shared" si="2"/>
        <v>#REF!</v>
      </c>
      <c r="O27" s="13" t="e">
        <f t="shared" si="2"/>
        <v>#REF!</v>
      </c>
      <c r="P27" s="13" t="e">
        <f t="shared" si="2"/>
        <v>#REF!</v>
      </c>
      <c r="Q27" s="13" t="e">
        <f t="shared" si="2"/>
        <v>#REF!</v>
      </c>
      <c r="R27" s="13" t="e">
        <f t="shared" si="2"/>
        <v>#REF!</v>
      </c>
      <c r="S27" s="13" t="e">
        <f t="shared" si="2"/>
        <v>#REF!</v>
      </c>
      <c r="T27" s="13" t="e">
        <f t="shared" si="2"/>
        <v>#REF!</v>
      </c>
      <c r="U27" s="13" t="e">
        <f t="shared" si="2"/>
        <v>#REF!</v>
      </c>
      <c r="V27" s="13" t="e">
        <f t="shared" si="2"/>
        <v>#REF!</v>
      </c>
      <c r="W27" s="13" t="e">
        <f t="shared" si="2"/>
        <v>#REF!</v>
      </c>
      <c r="X27" s="13" t="e">
        <f t="shared" si="2"/>
        <v>#REF!</v>
      </c>
      <c r="Y27" s="13" t="e">
        <f t="shared" si="2"/>
        <v>#REF!</v>
      </c>
      <c r="Z27" s="13" t="e">
        <f t="shared" si="2"/>
        <v>#REF!</v>
      </c>
      <c r="AA27" s="13" t="e">
        <f t="shared" si="2"/>
        <v>#REF!</v>
      </c>
      <c r="AB27" s="13" t="e">
        <f t="shared" si="2"/>
        <v>#REF!</v>
      </c>
      <c r="AC27" s="13" t="e">
        <f t="shared" si="2"/>
        <v>#REF!</v>
      </c>
      <c r="AD27" s="13" t="e">
        <f t="shared" si="2"/>
        <v>#REF!</v>
      </c>
      <c r="AE27" s="13" t="e">
        <f t="shared" si="2"/>
        <v>#REF!</v>
      </c>
      <c r="AF27" s="13" t="e">
        <f t="shared" si="2"/>
        <v>#REF!</v>
      </c>
      <c r="AG27" s="13" t="e">
        <f t="shared" si="2"/>
        <v>#REF!</v>
      </c>
      <c r="AH27" s="13" t="e">
        <f t="shared" si="2"/>
        <v>#REF!</v>
      </c>
      <c r="AI27" s="13" t="e">
        <f t="shared" si="2"/>
        <v>#REF!</v>
      </c>
      <c r="AJ27" s="13" t="e">
        <f t="shared" si="2"/>
        <v>#REF!</v>
      </c>
      <c r="AK27" s="13" t="e">
        <f t="shared" si="2"/>
        <v>#REF!</v>
      </c>
      <c r="AL27" s="13" t="e">
        <f t="shared" si="2"/>
        <v>#REF!</v>
      </c>
      <c r="AM27" s="13" t="e">
        <f t="shared" si="2"/>
        <v>#REF!</v>
      </c>
      <c r="AN27" s="13" t="e">
        <f t="shared" si="2"/>
        <v>#REF!</v>
      </c>
      <c r="AO27" s="13" t="e">
        <f t="shared" si="2"/>
        <v>#REF!</v>
      </c>
      <c r="AP27" s="13" t="e">
        <f t="shared" si="2"/>
        <v>#REF!</v>
      </c>
      <c r="AQ27" s="13" t="e">
        <f t="shared" si="2"/>
        <v>#REF!</v>
      </c>
      <c r="AR27" s="13" t="e">
        <f t="shared" si="2"/>
        <v>#REF!</v>
      </c>
      <c r="AS27" s="13" t="e">
        <f t="shared" si="2"/>
        <v>#REF!</v>
      </c>
      <c r="AT27" s="13" t="e">
        <f t="shared" si="2"/>
        <v>#REF!</v>
      </c>
      <c r="AU27" s="13" t="e">
        <f t="shared" si="2"/>
        <v>#REF!</v>
      </c>
      <c r="AV27" s="13" t="e">
        <f t="shared" si="2"/>
        <v>#REF!</v>
      </c>
      <c r="AW27" s="13" t="e">
        <f t="shared" si="2"/>
        <v>#REF!</v>
      </c>
      <c r="AX27" s="13" t="e">
        <f t="shared" si="2"/>
        <v>#REF!</v>
      </c>
      <c r="AY27" s="13" t="e">
        <f t="shared" si="2"/>
        <v>#REF!</v>
      </c>
      <c r="AZ27" s="13" t="e">
        <f t="shared" si="2"/>
        <v>#REF!</v>
      </c>
      <c r="BA27" s="13" t="e">
        <f t="shared" si="2"/>
        <v>#REF!</v>
      </c>
      <c r="BB27" s="13" t="e">
        <f t="shared" si="2"/>
        <v>#REF!</v>
      </c>
      <c r="BC27" s="13" t="e">
        <f t="shared" si="2"/>
        <v>#REF!</v>
      </c>
      <c r="BD27" s="13" t="e">
        <f t="shared" si="2"/>
        <v>#REF!</v>
      </c>
      <c r="BE27" s="13" t="e">
        <f t="shared" si="2"/>
        <v>#REF!</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t="e">
        <f t="shared" si="3"/>
        <v>#REF!</v>
      </c>
      <c r="H28" s="13" t="e">
        <f t="shared" si="3"/>
        <v>#REF!</v>
      </c>
      <c r="I28" s="13" t="e">
        <f t="shared" si="3"/>
        <v>#REF!</v>
      </c>
      <c r="J28" s="13" t="e">
        <f t="shared" si="3"/>
        <v>#REF!</v>
      </c>
      <c r="K28" s="13" t="e">
        <f t="shared" si="3"/>
        <v>#REF!</v>
      </c>
      <c r="L28" s="13" t="e">
        <f t="shared" si="3"/>
        <v>#REF!</v>
      </c>
      <c r="M28" s="13" t="e">
        <f t="shared" si="3"/>
        <v>#REF!</v>
      </c>
      <c r="N28" s="13" t="e">
        <f t="shared" si="3"/>
        <v>#REF!</v>
      </c>
      <c r="O28" s="13" t="e">
        <f t="shared" si="3"/>
        <v>#REF!</v>
      </c>
      <c r="P28" s="13" t="e">
        <f t="shared" si="3"/>
        <v>#REF!</v>
      </c>
      <c r="Q28" s="13" t="e">
        <f t="shared" si="3"/>
        <v>#REF!</v>
      </c>
      <c r="R28" s="13" t="e">
        <f t="shared" si="2"/>
        <v>#REF!</v>
      </c>
      <c r="S28" s="13" t="e">
        <f t="shared" si="2"/>
        <v>#REF!</v>
      </c>
      <c r="T28" s="13" t="e">
        <f t="shared" si="2"/>
        <v>#REF!</v>
      </c>
      <c r="U28" s="13" t="e">
        <f t="shared" si="2"/>
        <v>#REF!</v>
      </c>
      <c r="V28" s="13" t="e">
        <f t="shared" si="2"/>
        <v>#REF!</v>
      </c>
      <c r="W28" s="13" t="e">
        <f t="shared" si="2"/>
        <v>#REF!</v>
      </c>
      <c r="X28" s="13" t="e">
        <f t="shared" si="2"/>
        <v>#REF!</v>
      </c>
      <c r="Y28" s="13" t="e">
        <f t="shared" si="2"/>
        <v>#REF!</v>
      </c>
      <c r="Z28" s="13" t="e">
        <f t="shared" si="2"/>
        <v>#REF!</v>
      </c>
      <c r="AA28" s="13" t="e">
        <f t="shared" si="2"/>
        <v>#REF!</v>
      </c>
      <c r="AB28" s="13" t="e">
        <f t="shared" si="2"/>
        <v>#REF!</v>
      </c>
      <c r="AC28" s="13" t="e">
        <f t="shared" si="2"/>
        <v>#REF!</v>
      </c>
      <c r="AD28" s="13" t="e">
        <f t="shared" si="2"/>
        <v>#REF!</v>
      </c>
      <c r="AE28" s="13" t="e">
        <f t="shared" si="2"/>
        <v>#REF!</v>
      </c>
      <c r="AF28" s="13" t="e">
        <f t="shared" si="2"/>
        <v>#REF!</v>
      </c>
      <c r="AG28" s="13" t="e">
        <f t="shared" si="2"/>
        <v>#REF!</v>
      </c>
      <c r="AH28" s="13" t="e">
        <f t="shared" si="2"/>
        <v>#REF!</v>
      </c>
      <c r="AI28" s="13" t="e">
        <f t="shared" si="2"/>
        <v>#REF!</v>
      </c>
      <c r="AJ28" s="13" t="e">
        <f t="shared" si="2"/>
        <v>#REF!</v>
      </c>
      <c r="AK28" s="13" t="e">
        <f t="shared" si="2"/>
        <v>#REF!</v>
      </c>
      <c r="AL28" s="13" t="e">
        <f t="shared" si="2"/>
        <v>#REF!</v>
      </c>
      <c r="AM28" s="13" t="e">
        <f t="shared" si="2"/>
        <v>#REF!</v>
      </c>
      <c r="AN28" s="13" t="e">
        <f t="shared" si="2"/>
        <v>#REF!</v>
      </c>
      <c r="AO28" s="13" t="e">
        <f t="shared" si="2"/>
        <v>#REF!</v>
      </c>
      <c r="AP28" s="13" t="e">
        <f t="shared" si="2"/>
        <v>#REF!</v>
      </c>
      <c r="AQ28" s="13" t="e">
        <f t="shared" si="2"/>
        <v>#REF!</v>
      </c>
      <c r="AR28" s="13" t="e">
        <f t="shared" si="2"/>
        <v>#REF!</v>
      </c>
      <c r="AS28" s="13" t="e">
        <f t="shared" si="2"/>
        <v>#REF!</v>
      </c>
      <c r="AT28" s="13" t="e">
        <f t="shared" si="2"/>
        <v>#REF!</v>
      </c>
      <c r="AU28" s="13" t="e">
        <f t="shared" si="2"/>
        <v>#REF!</v>
      </c>
      <c r="AV28" s="13" t="e">
        <f t="shared" si="2"/>
        <v>#REF!</v>
      </c>
      <c r="AW28" s="13" t="e">
        <f t="shared" si="2"/>
        <v>#REF!</v>
      </c>
      <c r="AX28" s="13" t="e">
        <f t="shared" si="2"/>
        <v>#REF!</v>
      </c>
      <c r="AY28" s="13" t="e">
        <f t="shared" si="2"/>
        <v>#REF!</v>
      </c>
      <c r="AZ28" s="13" t="e">
        <f t="shared" si="2"/>
        <v>#REF!</v>
      </c>
      <c r="BA28" s="13" t="e">
        <f t="shared" si="2"/>
        <v>#REF!</v>
      </c>
      <c r="BB28" s="13" t="e">
        <f t="shared" si="2"/>
        <v>#REF!</v>
      </c>
      <c r="BC28" s="13" t="e">
        <f t="shared" si="2"/>
        <v>#REF!</v>
      </c>
      <c r="BD28" s="13" t="e">
        <f t="shared" si="2"/>
        <v>#REF!</v>
      </c>
      <c r="BE28" s="13" t="e">
        <f t="shared" si="2"/>
        <v>#REF!</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t="e">
        <f t="shared" si="2"/>
        <v>#REF!</v>
      </c>
      <c r="H30" s="13" t="e">
        <f t="shared" si="2"/>
        <v>#REF!</v>
      </c>
      <c r="I30" s="13" t="e">
        <f t="shared" si="2"/>
        <v>#REF!</v>
      </c>
      <c r="J30" s="13" t="e">
        <f t="shared" si="2"/>
        <v>#REF!</v>
      </c>
      <c r="K30" s="13" t="e">
        <f t="shared" si="2"/>
        <v>#REF!</v>
      </c>
      <c r="L30" s="13" t="e">
        <f t="shared" si="2"/>
        <v>#REF!</v>
      </c>
      <c r="M30" s="13" t="e">
        <f t="shared" si="2"/>
        <v>#REF!</v>
      </c>
      <c r="N30" s="13" t="e">
        <f t="shared" si="2"/>
        <v>#REF!</v>
      </c>
      <c r="O30" s="13" t="e">
        <f t="shared" si="2"/>
        <v>#REF!</v>
      </c>
      <c r="P30" s="13" t="e">
        <f t="shared" si="2"/>
        <v>#REF!</v>
      </c>
      <c r="Q30" s="13" t="e">
        <f t="shared" si="2"/>
        <v>#REF!</v>
      </c>
      <c r="R30" s="13" t="e">
        <f t="shared" si="2"/>
        <v>#REF!</v>
      </c>
      <c r="S30" s="13" t="e">
        <f t="shared" si="2"/>
        <v>#REF!</v>
      </c>
      <c r="T30" s="13" t="e">
        <f t="shared" si="2"/>
        <v>#REF!</v>
      </c>
      <c r="U30" s="13" t="e">
        <f t="shared" si="2"/>
        <v>#REF!</v>
      </c>
      <c r="V30" s="13" t="e">
        <f t="shared" si="2"/>
        <v>#REF!</v>
      </c>
      <c r="W30" s="13" t="e">
        <f t="shared" si="2"/>
        <v>#REF!</v>
      </c>
      <c r="X30" s="13" t="e">
        <f t="shared" si="2"/>
        <v>#REF!</v>
      </c>
      <c r="Y30" s="13" t="e">
        <f t="shared" si="2"/>
        <v>#REF!</v>
      </c>
      <c r="Z30" s="13" t="e">
        <f t="shared" si="2"/>
        <v>#REF!</v>
      </c>
      <c r="AA30" s="13" t="e">
        <f t="shared" si="2"/>
        <v>#REF!</v>
      </c>
      <c r="AB30" s="13" t="e">
        <f t="shared" si="2"/>
        <v>#REF!</v>
      </c>
      <c r="AC30" s="13" t="e">
        <f t="shared" si="2"/>
        <v>#REF!</v>
      </c>
      <c r="AD30" s="13" t="e">
        <f t="shared" si="2"/>
        <v>#REF!</v>
      </c>
      <c r="AE30" s="13" t="e">
        <f t="shared" si="2"/>
        <v>#REF!</v>
      </c>
      <c r="AF30" s="13" t="e">
        <f t="shared" si="2"/>
        <v>#REF!</v>
      </c>
      <c r="AG30" s="13" t="e">
        <f t="shared" si="2"/>
        <v>#REF!</v>
      </c>
      <c r="AH30" s="13" t="e">
        <f t="shared" si="2"/>
        <v>#REF!</v>
      </c>
      <c r="AI30" s="13" t="e">
        <f t="shared" si="2"/>
        <v>#REF!</v>
      </c>
      <c r="AJ30" s="13" t="e">
        <f t="shared" si="2"/>
        <v>#REF!</v>
      </c>
      <c r="AK30" s="13" t="e">
        <f t="shared" si="2"/>
        <v>#REF!</v>
      </c>
      <c r="AL30" s="13" t="e">
        <f t="shared" si="2"/>
        <v>#REF!</v>
      </c>
      <c r="AM30" s="13" t="e">
        <f t="shared" si="2"/>
        <v>#REF!</v>
      </c>
      <c r="AN30" s="13" t="e">
        <f t="shared" si="2"/>
        <v>#REF!</v>
      </c>
      <c r="AO30" s="13" t="e">
        <f t="shared" si="2"/>
        <v>#REF!</v>
      </c>
      <c r="AP30" s="13" t="e">
        <f t="shared" si="2"/>
        <v>#REF!</v>
      </c>
      <c r="AQ30" s="13" t="e">
        <f t="shared" si="2"/>
        <v>#REF!</v>
      </c>
      <c r="AR30" s="13" t="e">
        <f t="shared" si="2"/>
        <v>#REF!</v>
      </c>
      <c r="AS30" s="13" t="e">
        <f t="shared" si="2"/>
        <v>#REF!</v>
      </c>
      <c r="AT30" s="13" t="e">
        <f t="shared" si="2"/>
        <v>#REF!</v>
      </c>
      <c r="AU30" s="13" t="e">
        <f t="shared" si="2"/>
        <v>#REF!</v>
      </c>
      <c r="AV30" s="13" t="e">
        <f t="shared" si="2"/>
        <v>#REF!</v>
      </c>
      <c r="AW30" s="13" t="e">
        <f t="shared" si="2"/>
        <v>#REF!</v>
      </c>
      <c r="AX30" s="13" t="e">
        <f t="shared" si="2"/>
        <v>#REF!</v>
      </c>
      <c r="AY30" s="13" t="e">
        <f t="shared" si="2"/>
        <v>#REF!</v>
      </c>
      <c r="AZ30" s="13" t="e">
        <f t="shared" si="2"/>
        <v>#REF!</v>
      </c>
      <c r="BA30" s="13" t="e">
        <f t="shared" si="2"/>
        <v>#REF!</v>
      </c>
      <c r="BB30" s="13" t="e">
        <f t="shared" si="2"/>
        <v>#REF!</v>
      </c>
      <c r="BC30" s="13" t="e">
        <f t="shared" si="2"/>
        <v>#REF!</v>
      </c>
      <c r="BD30" s="13" t="e">
        <f t="shared" si="2"/>
        <v>#REF!</v>
      </c>
      <c r="BE30" s="13" t="e">
        <f t="shared" si="2"/>
        <v>#REF!</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t="e">
        <f t="shared" si="2"/>
        <v>#REF!</v>
      </c>
      <c r="H31" s="13" t="e">
        <f t="shared" si="2"/>
        <v>#REF!</v>
      </c>
      <c r="I31" s="13" t="e">
        <f t="shared" si="2"/>
        <v>#REF!</v>
      </c>
      <c r="J31" s="13" t="e">
        <f t="shared" si="2"/>
        <v>#REF!</v>
      </c>
      <c r="K31" s="13" t="e">
        <f t="shared" si="2"/>
        <v>#REF!</v>
      </c>
      <c r="L31" s="13" t="e">
        <f t="shared" si="2"/>
        <v>#REF!</v>
      </c>
      <c r="M31" s="13" t="e">
        <f t="shared" si="2"/>
        <v>#REF!</v>
      </c>
      <c r="N31" s="13" t="e">
        <f t="shared" si="2"/>
        <v>#REF!</v>
      </c>
      <c r="O31" s="13" t="e">
        <f t="shared" si="2"/>
        <v>#REF!</v>
      </c>
      <c r="P31" s="13" t="e">
        <f t="shared" si="2"/>
        <v>#REF!</v>
      </c>
      <c r="Q31" s="13" t="e">
        <f t="shared" si="2"/>
        <v>#REF!</v>
      </c>
      <c r="R31" s="13" t="e">
        <f t="shared" si="2"/>
        <v>#REF!</v>
      </c>
      <c r="S31" s="13" t="e">
        <f t="shared" si="2"/>
        <v>#REF!</v>
      </c>
      <c r="T31" s="13" t="e">
        <f t="shared" si="2"/>
        <v>#REF!</v>
      </c>
      <c r="U31" s="13" t="e">
        <f t="shared" si="2"/>
        <v>#REF!</v>
      </c>
      <c r="V31" s="13" t="e">
        <f t="shared" si="2"/>
        <v>#REF!</v>
      </c>
      <c r="W31" s="13" t="e">
        <f t="shared" si="2"/>
        <v>#REF!</v>
      </c>
      <c r="X31" s="13" t="e">
        <f t="shared" si="2"/>
        <v>#REF!</v>
      </c>
      <c r="Y31" s="13" t="e">
        <f t="shared" si="2"/>
        <v>#REF!</v>
      </c>
      <c r="Z31" s="13" t="e">
        <f t="shared" si="2"/>
        <v>#REF!</v>
      </c>
      <c r="AA31" s="13" t="e">
        <f t="shared" si="2"/>
        <v>#REF!</v>
      </c>
      <c r="AB31" s="13" t="e">
        <f t="shared" si="2"/>
        <v>#REF!</v>
      </c>
      <c r="AC31" s="13" t="e">
        <f t="shared" si="2"/>
        <v>#REF!</v>
      </c>
      <c r="AD31" s="13" t="e">
        <f t="shared" si="2"/>
        <v>#REF!</v>
      </c>
      <c r="AE31" s="13" t="e">
        <f t="shared" si="2"/>
        <v>#REF!</v>
      </c>
      <c r="AF31" s="13" t="e">
        <f t="shared" si="2"/>
        <v>#REF!</v>
      </c>
      <c r="AG31" s="13" t="e">
        <f t="shared" si="2"/>
        <v>#REF!</v>
      </c>
      <c r="AH31" s="13" t="e">
        <f t="shared" si="2"/>
        <v>#REF!</v>
      </c>
      <c r="AI31" s="13" t="e">
        <f t="shared" si="2"/>
        <v>#REF!</v>
      </c>
      <c r="AJ31" s="13" t="e">
        <f t="shared" si="2"/>
        <v>#REF!</v>
      </c>
      <c r="AK31" s="13" t="e">
        <f t="shared" si="2"/>
        <v>#REF!</v>
      </c>
      <c r="AL31" s="13" t="e">
        <f t="shared" si="2"/>
        <v>#REF!</v>
      </c>
      <c r="AM31" s="13" t="e">
        <f t="shared" si="2"/>
        <v>#REF!</v>
      </c>
      <c r="AN31" s="13" t="e">
        <f t="shared" si="2"/>
        <v>#REF!</v>
      </c>
      <c r="AO31" s="13" t="e">
        <f t="shared" si="2"/>
        <v>#REF!</v>
      </c>
      <c r="AP31" s="13" t="e">
        <f t="shared" si="2"/>
        <v>#REF!</v>
      </c>
      <c r="AQ31" s="13" t="e">
        <f t="shared" si="2"/>
        <v>#REF!</v>
      </c>
      <c r="AR31" s="13" t="e">
        <f t="shared" si="2"/>
        <v>#REF!</v>
      </c>
      <c r="AS31" s="13" t="e">
        <f t="shared" si="2"/>
        <v>#REF!</v>
      </c>
      <c r="AT31" s="13" t="e">
        <f t="shared" si="2"/>
        <v>#REF!</v>
      </c>
      <c r="AU31" s="13" t="e">
        <f t="shared" si="2"/>
        <v>#REF!</v>
      </c>
      <c r="AV31" s="13" t="e">
        <f t="shared" si="2"/>
        <v>#REF!</v>
      </c>
      <c r="AW31" s="13" t="e">
        <f t="shared" si="2"/>
        <v>#REF!</v>
      </c>
      <c r="AX31" s="13" t="e">
        <f t="shared" si="2"/>
        <v>#REF!</v>
      </c>
      <c r="AY31" s="13" t="e">
        <f t="shared" si="2"/>
        <v>#REF!</v>
      </c>
      <c r="AZ31" s="13" t="e">
        <f t="shared" si="2"/>
        <v>#REF!</v>
      </c>
      <c r="BA31" s="13" t="e">
        <f t="shared" si="2"/>
        <v>#REF!</v>
      </c>
      <c r="BB31" s="13" t="e">
        <f t="shared" si="2"/>
        <v>#REF!</v>
      </c>
      <c r="BC31" s="13" t="e">
        <f t="shared" si="2"/>
        <v>#REF!</v>
      </c>
      <c r="BD31" s="13" t="e">
        <f t="shared" si="2"/>
        <v>#REF!</v>
      </c>
      <c r="BE31" s="13" t="e">
        <f t="shared" si="2"/>
        <v>#REF!</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t="e">
        <f t="shared" si="2"/>
        <v>#REF!</v>
      </c>
      <c r="H33" s="13" t="e">
        <f t="shared" si="2"/>
        <v>#REF!</v>
      </c>
      <c r="I33" s="13" t="e">
        <f t="shared" si="2"/>
        <v>#REF!</v>
      </c>
      <c r="J33" s="13" t="e">
        <f t="shared" si="2"/>
        <v>#REF!</v>
      </c>
      <c r="K33" s="13" t="e">
        <f t="shared" si="2"/>
        <v>#REF!</v>
      </c>
      <c r="L33" s="13" t="e">
        <f t="shared" si="2"/>
        <v>#REF!</v>
      </c>
      <c r="M33" s="13" t="e">
        <f t="shared" si="2"/>
        <v>#REF!</v>
      </c>
      <c r="N33" s="13" t="e">
        <f t="shared" si="2"/>
        <v>#REF!</v>
      </c>
      <c r="O33" s="13" t="e">
        <f t="shared" si="2"/>
        <v>#REF!</v>
      </c>
      <c r="P33" s="13" t="e">
        <f t="shared" si="2"/>
        <v>#REF!</v>
      </c>
      <c r="Q33" s="13" t="e">
        <f t="shared" si="2"/>
        <v>#REF!</v>
      </c>
      <c r="R33" s="13" t="e">
        <f t="shared" si="2"/>
        <v>#REF!</v>
      </c>
      <c r="S33" s="13" t="e">
        <f t="shared" si="2"/>
        <v>#REF!</v>
      </c>
      <c r="T33" s="13" t="e">
        <f t="shared" si="2"/>
        <v>#REF!</v>
      </c>
      <c r="U33" s="13" t="e">
        <f t="shared" si="2"/>
        <v>#REF!</v>
      </c>
      <c r="V33" s="13" t="e">
        <f t="shared" si="2"/>
        <v>#REF!</v>
      </c>
      <c r="W33" s="13" t="e">
        <f t="shared" si="2"/>
        <v>#REF!</v>
      </c>
      <c r="X33" s="13" t="e">
        <f t="shared" si="2"/>
        <v>#REF!</v>
      </c>
      <c r="Y33" s="13" t="e">
        <f t="shared" si="2"/>
        <v>#REF!</v>
      </c>
      <c r="Z33" s="13" t="e">
        <f t="shared" si="2"/>
        <v>#REF!</v>
      </c>
      <c r="AA33" s="13" t="e">
        <f t="shared" si="2"/>
        <v>#REF!</v>
      </c>
      <c r="AB33" s="13" t="e">
        <f t="shared" si="2"/>
        <v>#REF!</v>
      </c>
      <c r="AC33" s="13" t="e">
        <f t="shared" si="2"/>
        <v>#REF!</v>
      </c>
      <c r="AD33" s="13" t="e">
        <f t="shared" si="2"/>
        <v>#REF!</v>
      </c>
      <c r="AE33" s="13" t="e">
        <f t="shared" si="2"/>
        <v>#REF!</v>
      </c>
      <c r="AF33" s="13" t="e">
        <f t="shared" si="2"/>
        <v>#REF!</v>
      </c>
      <c r="AG33" s="13" t="e">
        <f t="shared" si="2"/>
        <v>#REF!</v>
      </c>
      <c r="AH33" s="13" t="e">
        <f t="shared" si="2"/>
        <v>#REF!</v>
      </c>
      <c r="AI33" s="13" t="e">
        <f t="shared" si="2"/>
        <v>#REF!</v>
      </c>
      <c r="AJ33" s="13" t="e">
        <f t="shared" si="2"/>
        <v>#REF!</v>
      </c>
      <c r="AK33" s="13" t="e">
        <f t="shared" si="2"/>
        <v>#REF!</v>
      </c>
      <c r="AL33" s="13" t="e">
        <f t="shared" si="2"/>
        <v>#REF!</v>
      </c>
      <c r="AM33" s="13" t="e">
        <f t="shared" si="2"/>
        <v>#REF!</v>
      </c>
      <c r="AN33" s="13" t="e">
        <f t="shared" si="2"/>
        <v>#REF!</v>
      </c>
      <c r="AO33" s="13" t="e">
        <f t="shared" si="2"/>
        <v>#REF!</v>
      </c>
      <c r="AP33" s="13" t="e">
        <f t="shared" si="2"/>
        <v>#REF!</v>
      </c>
      <c r="AQ33" s="13" t="e">
        <f t="shared" si="2"/>
        <v>#REF!</v>
      </c>
      <c r="AR33" s="13" t="e">
        <f t="shared" si="2"/>
        <v>#REF!</v>
      </c>
      <c r="AS33" s="13" t="e">
        <f t="shared" si="2"/>
        <v>#REF!</v>
      </c>
      <c r="AT33" s="13" t="e">
        <f t="shared" si="2"/>
        <v>#REF!</v>
      </c>
      <c r="AU33" s="13" t="e">
        <f t="shared" si="2"/>
        <v>#REF!</v>
      </c>
      <c r="AV33" s="13" t="e">
        <f t="shared" si="2"/>
        <v>#REF!</v>
      </c>
      <c r="AW33" s="13" t="e">
        <f t="shared" si="2"/>
        <v>#REF!</v>
      </c>
      <c r="AX33" s="13" t="e">
        <f t="shared" si="2"/>
        <v>#REF!</v>
      </c>
      <c r="AY33" s="13" t="e">
        <f t="shared" si="2"/>
        <v>#REF!</v>
      </c>
      <c r="AZ33" s="13" t="e">
        <f t="shared" si="2"/>
        <v>#REF!</v>
      </c>
      <c r="BA33" s="13" t="e">
        <f t="shared" ref="C33:BE40" si="4">ROUNDUP(BA12*0.87,)</f>
        <v>#REF!</v>
      </c>
      <c r="BB33" s="13" t="e">
        <f t="shared" si="4"/>
        <v>#REF!</v>
      </c>
      <c r="BC33" s="13" t="e">
        <f t="shared" si="4"/>
        <v>#REF!</v>
      </c>
      <c r="BD33" s="13" t="e">
        <f t="shared" si="4"/>
        <v>#REF!</v>
      </c>
      <c r="BE33" s="13" t="e">
        <f t="shared" si="4"/>
        <v>#REF!</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t="e">
        <f t="shared" si="4"/>
        <v>#REF!</v>
      </c>
      <c r="H34" s="13" t="e">
        <f t="shared" si="4"/>
        <v>#REF!</v>
      </c>
      <c r="I34" s="13" t="e">
        <f t="shared" si="4"/>
        <v>#REF!</v>
      </c>
      <c r="J34" s="13" t="e">
        <f t="shared" si="4"/>
        <v>#REF!</v>
      </c>
      <c r="K34" s="13" t="e">
        <f t="shared" si="4"/>
        <v>#REF!</v>
      </c>
      <c r="L34" s="13" t="e">
        <f t="shared" si="4"/>
        <v>#REF!</v>
      </c>
      <c r="M34" s="13" t="e">
        <f t="shared" si="4"/>
        <v>#REF!</v>
      </c>
      <c r="N34" s="13" t="e">
        <f t="shared" si="4"/>
        <v>#REF!</v>
      </c>
      <c r="O34" s="13" t="e">
        <f t="shared" si="4"/>
        <v>#REF!</v>
      </c>
      <c r="P34" s="13" t="e">
        <f t="shared" si="4"/>
        <v>#REF!</v>
      </c>
      <c r="Q34" s="13" t="e">
        <f t="shared" si="4"/>
        <v>#REF!</v>
      </c>
      <c r="R34" s="13" t="e">
        <f t="shared" si="4"/>
        <v>#REF!</v>
      </c>
      <c r="S34" s="13" t="e">
        <f t="shared" si="4"/>
        <v>#REF!</v>
      </c>
      <c r="T34" s="13" t="e">
        <f t="shared" si="4"/>
        <v>#REF!</v>
      </c>
      <c r="U34" s="13" t="e">
        <f t="shared" si="4"/>
        <v>#REF!</v>
      </c>
      <c r="V34" s="13" t="e">
        <f t="shared" si="4"/>
        <v>#REF!</v>
      </c>
      <c r="W34" s="13" t="e">
        <f t="shared" si="4"/>
        <v>#REF!</v>
      </c>
      <c r="X34" s="13" t="e">
        <f t="shared" si="4"/>
        <v>#REF!</v>
      </c>
      <c r="Y34" s="13" t="e">
        <f t="shared" si="4"/>
        <v>#REF!</v>
      </c>
      <c r="Z34" s="13" t="e">
        <f t="shared" si="4"/>
        <v>#REF!</v>
      </c>
      <c r="AA34" s="13" t="e">
        <f t="shared" si="4"/>
        <v>#REF!</v>
      </c>
      <c r="AB34" s="13" t="e">
        <f t="shared" si="4"/>
        <v>#REF!</v>
      </c>
      <c r="AC34" s="13" t="e">
        <f t="shared" si="4"/>
        <v>#REF!</v>
      </c>
      <c r="AD34" s="13" t="e">
        <f t="shared" si="4"/>
        <v>#REF!</v>
      </c>
      <c r="AE34" s="13" t="e">
        <f t="shared" si="4"/>
        <v>#REF!</v>
      </c>
      <c r="AF34" s="13" t="e">
        <f t="shared" si="4"/>
        <v>#REF!</v>
      </c>
      <c r="AG34" s="13" t="e">
        <f t="shared" si="4"/>
        <v>#REF!</v>
      </c>
      <c r="AH34" s="13" t="e">
        <f t="shared" si="4"/>
        <v>#REF!</v>
      </c>
      <c r="AI34" s="13" t="e">
        <f t="shared" si="4"/>
        <v>#REF!</v>
      </c>
      <c r="AJ34" s="13" t="e">
        <f t="shared" si="4"/>
        <v>#REF!</v>
      </c>
      <c r="AK34" s="13" t="e">
        <f t="shared" si="4"/>
        <v>#REF!</v>
      </c>
      <c r="AL34" s="13" t="e">
        <f t="shared" si="4"/>
        <v>#REF!</v>
      </c>
      <c r="AM34" s="13" t="e">
        <f t="shared" si="4"/>
        <v>#REF!</v>
      </c>
      <c r="AN34" s="13" t="e">
        <f t="shared" si="4"/>
        <v>#REF!</v>
      </c>
      <c r="AO34" s="13" t="e">
        <f t="shared" si="4"/>
        <v>#REF!</v>
      </c>
      <c r="AP34" s="13" t="e">
        <f t="shared" si="4"/>
        <v>#REF!</v>
      </c>
      <c r="AQ34" s="13" t="e">
        <f t="shared" si="4"/>
        <v>#REF!</v>
      </c>
      <c r="AR34" s="13" t="e">
        <f t="shared" si="4"/>
        <v>#REF!</v>
      </c>
      <c r="AS34" s="13" t="e">
        <f t="shared" si="4"/>
        <v>#REF!</v>
      </c>
      <c r="AT34" s="13" t="e">
        <f t="shared" si="4"/>
        <v>#REF!</v>
      </c>
      <c r="AU34" s="13" t="e">
        <f t="shared" si="4"/>
        <v>#REF!</v>
      </c>
      <c r="AV34" s="13" t="e">
        <f t="shared" si="4"/>
        <v>#REF!</v>
      </c>
      <c r="AW34" s="13" t="e">
        <f t="shared" si="4"/>
        <v>#REF!</v>
      </c>
      <c r="AX34" s="13" t="e">
        <f t="shared" si="4"/>
        <v>#REF!</v>
      </c>
      <c r="AY34" s="13" t="e">
        <f t="shared" si="4"/>
        <v>#REF!</v>
      </c>
      <c r="AZ34" s="13" t="e">
        <f t="shared" si="4"/>
        <v>#REF!</v>
      </c>
      <c r="BA34" s="13" t="e">
        <f t="shared" si="4"/>
        <v>#REF!</v>
      </c>
      <c r="BB34" s="13" t="e">
        <f t="shared" si="4"/>
        <v>#REF!</v>
      </c>
      <c r="BC34" s="13" t="e">
        <f t="shared" si="4"/>
        <v>#REF!</v>
      </c>
      <c r="BD34" s="13" t="e">
        <f t="shared" si="4"/>
        <v>#REF!</v>
      </c>
      <c r="BE34" s="13" t="e">
        <f t="shared" si="4"/>
        <v>#REF!</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t="e">
        <f t="shared" si="4"/>
        <v>#REF!</v>
      </c>
      <c r="H36" s="13" t="e">
        <f t="shared" si="4"/>
        <v>#REF!</v>
      </c>
      <c r="I36" s="13" t="e">
        <f t="shared" si="4"/>
        <v>#REF!</v>
      </c>
      <c r="J36" s="13" t="e">
        <f t="shared" si="4"/>
        <v>#REF!</v>
      </c>
      <c r="K36" s="13" t="e">
        <f t="shared" si="4"/>
        <v>#REF!</v>
      </c>
      <c r="L36" s="13" t="e">
        <f t="shared" si="4"/>
        <v>#REF!</v>
      </c>
      <c r="M36" s="13" t="e">
        <f t="shared" si="4"/>
        <v>#REF!</v>
      </c>
      <c r="N36" s="13" t="e">
        <f t="shared" si="4"/>
        <v>#REF!</v>
      </c>
      <c r="O36" s="13" t="e">
        <f t="shared" si="4"/>
        <v>#REF!</v>
      </c>
      <c r="P36" s="13" t="e">
        <f t="shared" si="4"/>
        <v>#REF!</v>
      </c>
      <c r="Q36" s="13" t="e">
        <f t="shared" si="4"/>
        <v>#REF!</v>
      </c>
      <c r="R36" s="13" t="e">
        <f t="shared" si="4"/>
        <v>#REF!</v>
      </c>
      <c r="S36" s="13" t="e">
        <f t="shared" si="4"/>
        <v>#REF!</v>
      </c>
      <c r="T36" s="13" t="e">
        <f t="shared" si="4"/>
        <v>#REF!</v>
      </c>
      <c r="U36" s="13" t="e">
        <f t="shared" si="4"/>
        <v>#REF!</v>
      </c>
      <c r="V36" s="13" t="e">
        <f t="shared" si="4"/>
        <v>#REF!</v>
      </c>
      <c r="W36" s="13" t="e">
        <f t="shared" si="4"/>
        <v>#REF!</v>
      </c>
      <c r="X36" s="13" t="e">
        <f t="shared" si="4"/>
        <v>#REF!</v>
      </c>
      <c r="Y36" s="13" t="e">
        <f t="shared" si="4"/>
        <v>#REF!</v>
      </c>
      <c r="Z36" s="13" t="e">
        <f t="shared" si="4"/>
        <v>#REF!</v>
      </c>
      <c r="AA36" s="13" t="e">
        <f t="shared" si="4"/>
        <v>#REF!</v>
      </c>
      <c r="AB36" s="13" t="e">
        <f t="shared" si="4"/>
        <v>#REF!</v>
      </c>
      <c r="AC36" s="13" t="e">
        <f t="shared" si="4"/>
        <v>#REF!</v>
      </c>
      <c r="AD36" s="13" t="e">
        <f t="shared" si="4"/>
        <v>#REF!</v>
      </c>
      <c r="AE36" s="13" t="e">
        <f t="shared" si="4"/>
        <v>#REF!</v>
      </c>
      <c r="AF36" s="13" t="e">
        <f t="shared" si="4"/>
        <v>#REF!</v>
      </c>
      <c r="AG36" s="13" t="e">
        <f t="shared" si="4"/>
        <v>#REF!</v>
      </c>
      <c r="AH36" s="13" t="e">
        <f t="shared" si="4"/>
        <v>#REF!</v>
      </c>
      <c r="AI36" s="13" t="e">
        <f t="shared" si="4"/>
        <v>#REF!</v>
      </c>
      <c r="AJ36" s="13" t="e">
        <f t="shared" si="4"/>
        <v>#REF!</v>
      </c>
      <c r="AK36" s="13" t="e">
        <f t="shared" si="4"/>
        <v>#REF!</v>
      </c>
      <c r="AL36" s="13" t="e">
        <f t="shared" si="4"/>
        <v>#REF!</v>
      </c>
      <c r="AM36" s="13" t="e">
        <f t="shared" si="4"/>
        <v>#REF!</v>
      </c>
      <c r="AN36" s="13" t="e">
        <f t="shared" si="4"/>
        <v>#REF!</v>
      </c>
      <c r="AO36" s="13" t="e">
        <f t="shared" si="4"/>
        <v>#REF!</v>
      </c>
      <c r="AP36" s="13" t="e">
        <f t="shared" si="4"/>
        <v>#REF!</v>
      </c>
      <c r="AQ36" s="13" t="e">
        <f t="shared" si="4"/>
        <v>#REF!</v>
      </c>
      <c r="AR36" s="13" t="e">
        <f t="shared" si="4"/>
        <v>#REF!</v>
      </c>
      <c r="AS36" s="13" t="e">
        <f t="shared" si="4"/>
        <v>#REF!</v>
      </c>
      <c r="AT36" s="13" t="e">
        <f t="shared" si="4"/>
        <v>#REF!</v>
      </c>
      <c r="AU36" s="13" t="e">
        <f t="shared" si="4"/>
        <v>#REF!</v>
      </c>
      <c r="AV36" s="13" t="e">
        <f t="shared" si="4"/>
        <v>#REF!</v>
      </c>
      <c r="AW36" s="13" t="e">
        <f t="shared" si="4"/>
        <v>#REF!</v>
      </c>
      <c r="AX36" s="13" t="e">
        <f t="shared" si="4"/>
        <v>#REF!</v>
      </c>
      <c r="AY36" s="13" t="e">
        <f t="shared" si="4"/>
        <v>#REF!</v>
      </c>
      <c r="AZ36" s="13" t="e">
        <f t="shared" si="4"/>
        <v>#REF!</v>
      </c>
      <c r="BA36" s="13" t="e">
        <f t="shared" si="4"/>
        <v>#REF!</v>
      </c>
      <c r="BB36" s="13" t="e">
        <f t="shared" si="4"/>
        <v>#REF!</v>
      </c>
      <c r="BC36" s="13" t="e">
        <f t="shared" si="4"/>
        <v>#REF!</v>
      </c>
      <c r="BD36" s="13" t="e">
        <f t="shared" si="4"/>
        <v>#REF!</v>
      </c>
      <c r="BE36" s="13" t="e">
        <f t="shared" si="4"/>
        <v>#REF!</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t="e">
        <f t="shared" si="4"/>
        <v>#REF!</v>
      </c>
      <c r="H37" s="13" t="e">
        <f t="shared" si="4"/>
        <v>#REF!</v>
      </c>
      <c r="I37" s="13" t="e">
        <f t="shared" si="4"/>
        <v>#REF!</v>
      </c>
      <c r="J37" s="13" t="e">
        <f t="shared" si="4"/>
        <v>#REF!</v>
      </c>
      <c r="K37" s="13" t="e">
        <f t="shared" si="4"/>
        <v>#REF!</v>
      </c>
      <c r="L37" s="13" t="e">
        <f t="shared" si="4"/>
        <v>#REF!</v>
      </c>
      <c r="M37" s="13" t="e">
        <f t="shared" si="4"/>
        <v>#REF!</v>
      </c>
      <c r="N37" s="13" t="e">
        <f t="shared" si="4"/>
        <v>#REF!</v>
      </c>
      <c r="O37" s="13" t="e">
        <f t="shared" si="4"/>
        <v>#REF!</v>
      </c>
      <c r="P37" s="13" t="e">
        <f t="shared" si="4"/>
        <v>#REF!</v>
      </c>
      <c r="Q37" s="13" t="e">
        <f t="shared" si="4"/>
        <v>#REF!</v>
      </c>
      <c r="R37" s="13" t="e">
        <f t="shared" si="4"/>
        <v>#REF!</v>
      </c>
      <c r="S37" s="13" t="e">
        <f t="shared" si="4"/>
        <v>#REF!</v>
      </c>
      <c r="T37" s="13" t="e">
        <f t="shared" si="4"/>
        <v>#REF!</v>
      </c>
      <c r="U37" s="13" t="e">
        <f t="shared" si="4"/>
        <v>#REF!</v>
      </c>
      <c r="V37" s="13" t="e">
        <f t="shared" si="4"/>
        <v>#REF!</v>
      </c>
      <c r="W37" s="13" t="e">
        <f t="shared" si="4"/>
        <v>#REF!</v>
      </c>
      <c r="X37" s="13" t="e">
        <f t="shared" si="4"/>
        <v>#REF!</v>
      </c>
      <c r="Y37" s="13" t="e">
        <f t="shared" si="4"/>
        <v>#REF!</v>
      </c>
      <c r="Z37" s="13" t="e">
        <f t="shared" si="4"/>
        <v>#REF!</v>
      </c>
      <c r="AA37" s="13" t="e">
        <f t="shared" si="4"/>
        <v>#REF!</v>
      </c>
      <c r="AB37" s="13" t="e">
        <f t="shared" si="4"/>
        <v>#REF!</v>
      </c>
      <c r="AC37" s="13" t="e">
        <f t="shared" si="4"/>
        <v>#REF!</v>
      </c>
      <c r="AD37" s="13" t="e">
        <f t="shared" si="4"/>
        <v>#REF!</v>
      </c>
      <c r="AE37" s="13" t="e">
        <f t="shared" si="4"/>
        <v>#REF!</v>
      </c>
      <c r="AF37" s="13" t="e">
        <f t="shared" si="4"/>
        <v>#REF!</v>
      </c>
      <c r="AG37" s="13" t="e">
        <f t="shared" si="4"/>
        <v>#REF!</v>
      </c>
      <c r="AH37" s="13" t="e">
        <f t="shared" si="4"/>
        <v>#REF!</v>
      </c>
      <c r="AI37" s="13" t="e">
        <f t="shared" si="4"/>
        <v>#REF!</v>
      </c>
      <c r="AJ37" s="13" t="e">
        <f t="shared" si="4"/>
        <v>#REF!</v>
      </c>
      <c r="AK37" s="13" t="e">
        <f t="shared" si="4"/>
        <v>#REF!</v>
      </c>
      <c r="AL37" s="13" t="e">
        <f t="shared" si="4"/>
        <v>#REF!</v>
      </c>
      <c r="AM37" s="13" t="e">
        <f t="shared" si="4"/>
        <v>#REF!</v>
      </c>
      <c r="AN37" s="13" t="e">
        <f t="shared" si="4"/>
        <v>#REF!</v>
      </c>
      <c r="AO37" s="13" t="e">
        <f t="shared" si="4"/>
        <v>#REF!</v>
      </c>
      <c r="AP37" s="13" t="e">
        <f t="shared" si="4"/>
        <v>#REF!</v>
      </c>
      <c r="AQ37" s="13" t="e">
        <f t="shared" si="4"/>
        <v>#REF!</v>
      </c>
      <c r="AR37" s="13" t="e">
        <f t="shared" si="4"/>
        <v>#REF!</v>
      </c>
      <c r="AS37" s="13" t="e">
        <f t="shared" si="4"/>
        <v>#REF!</v>
      </c>
      <c r="AT37" s="13" t="e">
        <f t="shared" si="4"/>
        <v>#REF!</v>
      </c>
      <c r="AU37" s="13" t="e">
        <f t="shared" si="4"/>
        <v>#REF!</v>
      </c>
      <c r="AV37" s="13" t="e">
        <f t="shared" si="4"/>
        <v>#REF!</v>
      </c>
      <c r="AW37" s="13" t="e">
        <f t="shared" si="4"/>
        <v>#REF!</v>
      </c>
      <c r="AX37" s="13" t="e">
        <f t="shared" si="4"/>
        <v>#REF!</v>
      </c>
      <c r="AY37" s="13" t="e">
        <f t="shared" si="4"/>
        <v>#REF!</v>
      </c>
      <c r="AZ37" s="13" t="e">
        <f t="shared" si="4"/>
        <v>#REF!</v>
      </c>
      <c r="BA37" s="13" t="e">
        <f t="shared" si="4"/>
        <v>#REF!</v>
      </c>
      <c r="BB37" s="13" t="e">
        <f t="shared" si="4"/>
        <v>#REF!</v>
      </c>
      <c r="BC37" s="13" t="e">
        <f t="shared" si="4"/>
        <v>#REF!</v>
      </c>
      <c r="BD37" s="13" t="e">
        <f t="shared" si="4"/>
        <v>#REF!</v>
      </c>
      <c r="BE37" s="13" t="e">
        <f t="shared" si="4"/>
        <v>#REF!</v>
      </c>
    </row>
    <row r="38" spans="1:57" s="16" customFormat="1" ht="12" customHeight="1" x14ac:dyDescent="0.2">
      <c r="A38" s="279" t="s">
        <v>377</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t="e">
        <f t="shared" si="4"/>
        <v>#REF!</v>
      </c>
      <c r="H39" s="13" t="e">
        <f t="shared" si="4"/>
        <v>#REF!</v>
      </c>
      <c r="I39" s="13" t="e">
        <f t="shared" si="4"/>
        <v>#REF!</v>
      </c>
      <c r="J39" s="13" t="e">
        <f t="shared" si="4"/>
        <v>#REF!</v>
      </c>
      <c r="K39" s="13" t="e">
        <f t="shared" si="4"/>
        <v>#REF!</v>
      </c>
      <c r="L39" s="13" t="e">
        <f t="shared" si="4"/>
        <v>#REF!</v>
      </c>
      <c r="M39" s="13" t="e">
        <f t="shared" si="4"/>
        <v>#REF!</v>
      </c>
      <c r="N39" s="13" t="e">
        <f t="shared" si="4"/>
        <v>#REF!</v>
      </c>
      <c r="O39" s="13" t="e">
        <f t="shared" si="4"/>
        <v>#REF!</v>
      </c>
      <c r="P39" s="13" t="e">
        <f t="shared" si="4"/>
        <v>#REF!</v>
      </c>
      <c r="Q39" s="13" t="e">
        <f t="shared" si="4"/>
        <v>#REF!</v>
      </c>
      <c r="R39" s="13" t="e">
        <f t="shared" si="4"/>
        <v>#REF!</v>
      </c>
      <c r="S39" s="13" t="e">
        <f t="shared" si="4"/>
        <v>#REF!</v>
      </c>
      <c r="T39" s="13" t="e">
        <f t="shared" si="4"/>
        <v>#REF!</v>
      </c>
      <c r="U39" s="13" t="e">
        <f t="shared" si="4"/>
        <v>#REF!</v>
      </c>
      <c r="V39" s="13" t="e">
        <f t="shared" si="4"/>
        <v>#REF!</v>
      </c>
      <c r="W39" s="13" t="e">
        <f t="shared" si="4"/>
        <v>#REF!</v>
      </c>
      <c r="X39" s="13" t="e">
        <f t="shared" si="4"/>
        <v>#REF!</v>
      </c>
      <c r="Y39" s="13" t="e">
        <f t="shared" si="4"/>
        <v>#REF!</v>
      </c>
      <c r="Z39" s="13" t="e">
        <f t="shared" si="4"/>
        <v>#REF!</v>
      </c>
      <c r="AA39" s="13" t="e">
        <f t="shared" si="4"/>
        <v>#REF!</v>
      </c>
      <c r="AB39" s="13" t="e">
        <f t="shared" si="4"/>
        <v>#REF!</v>
      </c>
      <c r="AC39" s="13" t="e">
        <f t="shared" si="4"/>
        <v>#REF!</v>
      </c>
      <c r="AD39" s="13" t="e">
        <f t="shared" si="4"/>
        <v>#REF!</v>
      </c>
      <c r="AE39" s="13" t="e">
        <f t="shared" si="4"/>
        <v>#REF!</v>
      </c>
      <c r="AF39" s="13" t="e">
        <f t="shared" si="4"/>
        <v>#REF!</v>
      </c>
      <c r="AG39" s="13" t="e">
        <f t="shared" si="4"/>
        <v>#REF!</v>
      </c>
      <c r="AH39" s="13" t="e">
        <f t="shared" si="4"/>
        <v>#REF!</v>
      </c>
      <c r="AI39" s="13" t="e">
        <f t="shared" si="4"/>
        <v>#REF!</v>
      </c>
      <c r="AJ39" s="13" t="e">
        <f t="shared" si="4"/>
        <v>#REF!</v>
      </c>
      <c r="AK39" s="13" t="e">
        <f t="shared" si="4"/>
        <v>#REF!</v>
      </c>
      <c r="AL39" s="13" t="e">
        <f t="shared" si="4"/>
        <v>#REF!</v>
      </c>
      <c r="AM39" s="13" t="e">
        <f t="shared" si="4"/>
        <v>#REF!</v>
      </c>
      <c r="AN39" s="13" t="e">
        <f t="shared" si="4"/>
        <v>#REF!</v>
      </c>
      <c r="AO39" s="13" t="e">
        <f t="shared" si="4"/>
        <v>#REF!</v>
      </c>
      <c r="AP39" s="13" t="e">
        <f t="shared" si="4"/>
        <v>#REF!</v>
      </c>
      <c r="AQ39" s="13" t="e">
        <f t="shared" si="4"/>
        <v>#REF!</v>
      </c>
      <c r="AR39" s="13" t="e">
        <f t="shared" si="4"/>
        <v>#REF!</v>
      </c>
      <c r="AS39" s="13" t="e">
        <f t="shared" si="4"/>
        <v>#REF!</v>
      </c>
      <c r="AT39" s="13" t="e">
        <f t="shared" si="4"/>
        <v>#REF!</v>
      </c>
      <c r="AU39" s="13" t="e">
        <f t="shared" si="4"/>
        <v>#REF!</v>
      </c>
      <c r="AV39" s="13" t="e">
        <f t="shared" si="4"/>
        <v>#REF!</v>
      </c>
      <c r="AW39" s="13" t="e">
        <f t="shared" si="4"/>
        <v>#REF!</v>
      </c>
      <c r="AX39" s="13" t="e">
        <f t="shared" si="4"/>
        <v>#REF!</v>
      </c>
      <c r="AY39" s="13" t="e">
        <f t="shared" si="4"/>
        <v>#REF!</v>
      </c>
      <c r="AZ39" s="13" t="e">
        <f t="shared" si="4"/>
        <v>#REF!</v>
      </c>
      <c r="BA39" s="13" t="e">
        <f t="shared" si="4"/>
        <v>#REF!</v>
      </c>
      <c r="BB39" s="13" t="e">
        <f t="shared" si="4"/>
        <v>#REF!</v>
      </c>
      <c r="BC39" s="13" t="e">
        <f t="shared" si="4"/>
        <v>#REF!</v>
      </c>
      <c r="BD39" s="13" t="e">
        <f t="shared" si="4"/>
        <v>#REF!</v>
      </c>
      <c r="BE39" s="13" t="e">
        <f t="shared" si="4"/>
        <v>#REF!</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t="e">
        <f t="shared" si="4"/>
        <v>#REF!</v>
      </c>
      <c r="H40" s="13" t="e">
        <f t="shared" si="4"/>
        <v>#REF!</v>
      </c>
      <c r="I40" s="13" t="e">
        <f t="shared" si="4"/>
        <v>#REF!</v>
      </c>
      <c r="J40" s="13" t="e">
        <f t="shared" si="4"/>
        <v>#REF!</v>
      </c>
      <c r="K40" s="13" t="e">
        <f t="shared" si="4"/>
        <v>#REF!</v>
      </c>
      <c r="L40" s="13" t="e">
        <f t="shared" si="4"/>
        <v>#REF!</v>
      </c>
      <c r="M40" s="13" t="e">
        <f t="shared" si="4"/>
        <v>#REF!</v>
      </c>
      <c r="N40" s="13" t="e">
        <f t="shared" si="4"/>
        <v>#REF!</v>
      </c>
      <c r="O40" s="13" t="e">
        <f t="shared" si="4"/>
        <v>#REF!</v>
      </c>
      <c r="P40" s="13" t="e">
        <f t="shared" si="4"/>
        <v>#REF!</v>
      </c>
      <c r="Q40" s="13" t="e">
        <f t="shared" si="4"/>
        <v>#REF!</v>
      </c>
      <c r="R40" s="13" t="e">
        <f t="shared" si="4"/>
        <v>#REF!</v>
      </c>
      <c r="S40" s="13" t="e">
        <f t="shared" si="4"/>
        <v>#REF!</v>
      </c>
      <c r="T40" s="13" t="e">
        <f t="shared" si="4"/>
        <v>#REF!</v>
      </c>
      <c r="U40" s="13" t="e">
        <f t="shared" si="4"/>
        <v>#REF!</v>
      </c>
      <c r="V40" s="13" t="e">
        <f t="shared" si="4"/>
        <v>#REF!</v>
      </c>
      <c r="W40" s="13" t="e">
        <f t="shared" si="4"/>
        <v>#REF!</v>
      </c>
      <c r="X40" s="13" t="e">
        <f t="shared" si="4"/>
        <v>#REF!</v>
      </c>
      <c r="Y40" s="13" t="e">
        <f t="shared" si="4"/>
        <v>#REF!</v>
      </c>
      <c r="Z40" s="13" t="e">
        <f t="shared" si="4"/>
        <v>#REF!</v>
      </c>
      <c r="AA40" s="13" t="e">
        <f t="shared" si="4"/>
        <v>#REF!</v>
      </c>
      <c r="AB40" s="13" t="e">
        <f t="shared" si="4"/>
        <v>#REF!</v>
      </c>
      <c r="AC40" s="13" t="e">
        <f t="shared" si="4"/>
        <v>#REF!</v>
      </c>
      <c r="AD40" s="13" t="e">
        <f t="shared" si="4"/>
        <v>#REF!</v>
      </c>
      <c r="AE40" s="13" t="e">
        <f t="shared" si="4"/>
        <v>#REF!</v>
      </c>
      <c r="AF40" s="13" t="e">
        <f t="shared" si="4"/>
        <v>#REF!</v>
      </c>
      <c r="AG40" s="13" t="e">
        <f t="shared" ref="C40:BE42" si="5">ROUNDUP(AG19*0.87,)</f>
        <v>#REF!</v>
      </c>
      <c r="AH40" s="13" t="e">
        <f t="shared" si="5"/>
        <v>#REF!</v>
      </c>
      <c r="AI40" s="13" t="e">
        <f t="shared" si="5"/>
        <v>#REF!</v>
      </c>
      <c r="AJ40" s="13" t="e">
        <f t="shared" si="5"/>
        <v>#REF!</v>
      </c>
      <c r="AK40" s="13" t="e">
        <f t="shared" si="5"/>
        <v>#REF!</v>
      </c>
      <c r="AL40" s="13" t="e">
        <f t="shared" si="5"/>
        <v>#REF!</v>
      </c>
      <c r="AM40" s="13" t="e">
        <f t="shared" si="5"/>
        <v>#REF!</v>
      </c>
      <c r="AN40" s="13" t="e">
        <f t="shared" si="5"/>
        <v>#REF!</v>
      </c>
      <c r="AO40" s="13" t="e">
        <f t="shared" si="5"/>
        <v>#REF!</v>
      </c>
      <c r="AP40" s="13" t="e">
        <f t="shared" si="5"/>
        <v>#REF!</v>
      </c>
      <c r="AQ40" s="13" t="e">
        <f t="shared" si="5"/>
        <v>#REF!</v>
      </c>
      <c r="AR40" s="13" t="e">
        <f t="shared" si="5"/>
        <v>#REF!</v>
      </c>
      <c r="AS40" s="13" t="e">
        <f t="shared" si="5"/>
        <v>#REF!</v>
      </c>
      <c r="AT40" s="13" t="e">
        <f t="shared" si="5"/>
        <v>#REF!</v>
      </c>
      <c r="AU40" s="13" t="e">
        <f t="shared" si="5"/>
        <v>#REF!</v>
      </c>
      <c r="AV40" s="13" t="e">
        <f t="shared" si="5"/>
        <v>#REF!</v>
      </c>
      <c r="AW40" s="13" t="e">
        <f t="shared" si="5"/>
        <v>#REF!</v>
      </c>
      <c r="AX40" s="13" t="e">
        <f t="shared" si="5"/>
        <v>#REF!</v>
      </c>
      <c r="AY40" s="13" t="e">
        <f t="shared" si="5"/>
        <v>#REF!</v>
      </c>
      <c r="AZ40" s="13" t="e">
        <f t="shared" si="5"/>
        <v>#REF!</v>
      </c>
      <c r="BA40" s="13" t="e">
        <f t="shared" si="5"/>
        <v>#REF!</v>
      </c>
      <c r="BB40" s="13" t="e">
        <f t="shared" si="5"/>
        <v>#REF!</v>
      </c>
      <c r="BC40" s="13" t="e">
        <f t="shared" si="5"/>
        <v>#REF!</v>
      </c>
      <c r="BD40" s="13" t="e">
        <f t="shared" si="5"/>
        <v>#REF!</v>
      </c>
      <c r="BE40" s="13" t="e">
        <f t="shared" si="5"/>
        <v>#REF!</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t="e">
        <f t="shared" si="5"/>
        <v>#REF!</v>
      </c>
      <c r="H41" s="13" t="e">
        <f t="shared" si="5"/>
        <v>#REF!</v>
      </c>
      <c r="I41" s="13" t="e">
        <f t="shared" si="5"/>
        <v>#REF!</v>
      </c>
      <c r="J41" s="13" t="e">
        <f t="shared" si="5"/>
        <v>#REF!</v>
      </c>
      <c r="K41" s="13" t="e">
        <f t="shared" si="5"/>
        <v>#REF!</v>
      </c>
      <c r="L41" s="13" t="e">
        <f t="shared" si="5"/>
        <v>#REF!</v>
      </c>
      <c r="M41" s="13" t="e">
        <f t="shared" si="5"/>
        <v>#REF!</v>
      </c>
      <c r="N41" s="13" t="e">
        <f t="shared" si="5"/>
        <v>#REF!</v>
      </c>
      <c r="O41" s="13" t="e">
        <f t="shared" si="5"/>
        <v>#REF!</v>
      </c>
      <c r="P41" s="13" t="e">
        <f t="shared" si="5"/>
        <v>#REF!</v>
      </c>
      <c r="Q41" s="13" t="e">
        <f t="shared" si="5"/>
        <v>#REF!</v>
      </c>
      <c r="R41" s="13" t="e">
        <f t="shared" si="5"/>
        <v>#REF!</v>
      </c>
      <c r="S41" s="13" t="e">
        <f t="shared" si="5"/>
        <v>#REF!</v>
      </c>
      <c r="T41" s="13" t="e">
        <f t="shared" si="5"/>
        <v>#REF!</v>
      </c>
      <c r="U41" s="13" t="e">
        <f t="shared" si="5"/>
        <v>#REF!</v>
      </c>
      <c r="V41" s="13" t="e">
        <f t="shared" si="5"/>
        <v>#REF!</v>
      </c>
      <c r="W41" s="13" t="e">
        <f t="shared" si="5"/>
        <v>#REF!</v>
      </c>
      <c r="X41" s="13" t="e">
        <f t="shared" si="5"/>
        <v>#REF!</v>
      </c>
      <c r="Y41" s="13" t="e">
        <f t="shared" si="5"/>
        <v>#REF!</v>
      </c>
      <c r="Z41" s="13" t="e">
        <f t="shared" si="5"/>
        <v>#REF!</v>
      </c>
      <c r="AA41" s="13" t="e">
        <f t="shared" si="5"/>
        <v>#REF!</v>
      </c>
      <c r="AB41" s="13" t="e">
        <f t="shared" si="5"/>
        <v>#REF!</v>
      </c>
      <c r="AC41" s="13" t="e">
        <f t="shared" si="5"/>
        <v>#REF!</v>
      </c>
      <c r="AD41" s="13" t="e">
        <f t="shared" si="5"/>
        <v>#REF!</v>
      </c>
      <c r="AE41" s="13" t="e">
        <f t="shared" si="5"/>
        <v>#REF!</v>
      </c>
      <c r="AF41" s="13" t="e">
        <f t="shared" si="5"/>
        <v>#REF!</v>
      </c>
      <c r="AG41" s="13" t="e">
        <f t="shared" si="5"/>
        <v>#REF!</v>
      </c>
      <c r="AH41" s="13" t="e">
        <f t="shared" si="5"/>
        <v>#REF!</v>
      </c>
      <c r="AI41" s="13" t="e">
        <f t="shared" si="5"/>
        <v>#REF!</v>
      </c>
      <c r="AJ41" s="13" t="e">
        <f t="shared" si="5"/>
        <v>#REF!</v>
      </c>
      <c r="AK41" s="13" t="e">
        <f t="shared" si="5"/>
        <v>#REF!</v>
      </c>
      <c r="AL41" s="13" t="e">
        <f t="shared" si="5"/>
        <v>#REF!</v>
      </c>
      <c r="AM41" s="13" t="e">
        <f t="shared" si="5"/>
        <v>#REF!</v>
      </c>
      <c r="AN41" s="13" t="e">
        <f t="shared" si="5"/>
        <v>#REF!</v>
      </c>
      <c r="AO41" s="13" t="e">
        <f t="shared" si="5"/>
        <v>#REF!</v>
      </c>
      <c r="AP41" s="13" t="e">
        <f t="shared" si="5"/>
        <v>#REF!</v>
      </c>
      <c r="AQ41" s="13" t="e">
        <f t="shared" si="5"/>
        <v>#REF!</v>
      </c>
      <c r="AR41" s="13" t="e">
        <f t="shared" si="5"/>
        <v>#REF!</v>
      </c>
      <c r="AS41" s="13" t="e">
        <f t="shared" si="5"/>
        <v>#REF!</v>
      </c>
      <c r="AT41" s="13" t="e">
        <f t="shared" si="5"/>
        <v>#REF!</v>
      </c>
      <c r="AU41" s="13" t="e">
        <f t="shared" si="5"/>
        <v>#REF!</v>
      </c>
      <c r="AV41" s="13" t="e">
        <f t="shared" si="5"/>
        <v>#REF!</v>
      </c>
      <c r="AW41" s="13" t="e">
        <f t="shared" si="5"/>
        <v>#REF!</v>
      </c>
      <c r="AX41" s="13" t="e">
        <f t="shared" si="5"/>
        <v>#REF!</v>
      </c>
      <c r="AY41" s="13" t="e">
        <f t="shared" si="5"/>
        <v>#REF!</v>
      </c>
      <c r="AZ41" s="13" t="e">
        <f t="shared" si="5"/>
        <v>#REF!</v>
      </c>
      <c r="BA41" s="13" t="e">
        <f t="shared" si="5"/>
        <v>#REF!</v>
      </c>
      <c r="BB41" s="13" t="e">
        <f t="shared" si="5"/>
        <v>#REF!</v>
      </c>
      <c r="BC41" s="13" t="e">
        <f t="shared" si="5"/>
        <v>#REF!</v>
      </c>
      <c r="BD41" s="13" t="e">
        <f t="shared" si="5"/>
        <v>#REF!</v>
      </c>
      <c r="BE41" s="13" t="e">
        <f t="shared" si="5"/>
        <v>#REF!</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t="e">
        <f t="shared" si="5"/>
        <v>#REF!</v>
      </c>
      <c r="H42" s="13" t="e">
        <f t="shared" si="5"/>
        <v>#REF!</v>
      </c>
      <c r="I42" s="13" t="e">
        <f t="shared" si="5"/>
        <v>#REF!</v>
      </c>
      <c r="J42" s="13" t="e">
        <f t="shared" si="5"/>
        <v>#REF!</v>
      </c>
      <c r="K42" s="13" t="e">
        <f t="shared" si="5"/>
        <v>#REF!</v>
      </c>
      <c r="L42" s="13" t="e">
        <f t="shared" si="5"/>
        <v>#REF!</v>
      </c>
      <c r="M42" s="13" t="e">
        <f t="shared" si="5"/>
        <v>#REF!</v>
      </c>
      <c r="N42" s="13" t="e">
        <f t="shared" si="5"/>
        <v>#REF!</v>
      </c>
      <c r="O42" s="13" t="e">
        <f t="shared" si="5"/>
        <v>#REF!</v>
      </c>
      <c r="P42" s="13" t="e">
        <f t="shared" si="5"/>
        <v>#REF!</v>
      </c>
      <c r="Q42" s="13" t="e">
        <f t="shared" si="5"/>
        <v>#REF!</v>
      </c>
      <c r="R42" s="13" t="e">
        <f t="shared" si="5"/>
        <v>#REF!</v>
      </c>
      <c r="S42" s="13" t="e">
        <f t="shared" si="5"/>
        <v>#REF!</v>
      </c>
      <c r="T42" s="13" t="e">
        <f t="shared" si="5"/>
        <v>#REF!</v>
      </c>
      <c r="U42" s="13" t="e">
        <f t="shared" si="5"/>
        <v>#REF!</v>
      </c>
      <c r="V42" s="13" t="e">
        <f t="shared" si="5"/>
        <v>#REF!</v>
      </c>
      <c r="W42" s="13" t="e">
        <f t="shared" si="5"/>
        <v>#REF!</v>
      </c>
      <c r="X42" s="13" t="e">
        <f t="shared" si="5"/>
        <v>#REF!</v>
      </c>
      <c r="Y42" s="13" t="e">
        <f t="shared" si="5"/>
        <v>#REF!</v>
      </c>
      <c r="Z42" s="13" t="e">
        <f t="shared" si="5"/>
        <v>#REF!</v>
      </c>
      <c r="AA42" s="13" t="e">
        <f t="shared" si="5"/>
        <v>#REF!</v>
      </c>
      <c r="AB42" s="13" t="e">
        <f t="shared" si="5"/>
        <v>#REF!</v>
      </c>
      <c r="AC42" s="13" t="e">
        <f t="shared" si="5"/>
        <v>#REF!</v>
      </c>
      <c r="AD42" s="13" t="e">
        <f t="shared" si="5"/>
        <v>#REF!</v>
      </c>
      <c r="AE42" s="13" t="e">
        <f t="shared" si="5"/>
        <v>#REF!</v>
      </c>
      <c r="AF42" s="13" t="e">
        <f t="shared" si="5"/>
        <v>#REF!</v>
      </c>
      <c r="AG42" s="13" t="e">
        <f t="shared" si="5"/>
        <v>#REF!</v>
      </c>
      <c r="AH42" s="13" t="e">
        <f t="shared" si="5"/>
        <v>#REF!</v>
      </c>
      <c r="AI42" s="13" t="e">
        <f t="shared" si="5"/>
        <v>#REF!</v>
      </c>
      <c r="AJ42" s="13" t="e">
        <f t="shared" si="5"/>
        <v>#REF!</v>
      </c>
      <c r="AK42" s="13" t="e">
        <f t="shared" si="5"/>
        <v>#REF!</v>
      </c>
      <c r="AL42" s="13" t="e">
        <f t="shared" si="5"/>
        <v>#REF!</v>
      </c>
      <c r="AM42" s="13" t="e">
        <f t="shared" si="5"/>
        <v>#REF!</v>
      </c>
      <c r="AN42" s="13" t="e">
        <f t="shared" si="5"/>
        <v>#REF!</v>
      </c>
      <c r="AO42" s="13" t="e">
        <f t="shared" si="5"/>
        <v>#REF!</v>
      </c>
      <c r="AP42" s="13" t="e">
        <f t="shared" si="5"/>
        <v>#REF!</v>
      </c>
      <c r="AQ42" s="13" t="e">
        <f t="shared" si="5"/>
        <v>#REF!</v>
      </c>
      <c r="AR42" s="13" t="e">
        <f t="shared" si="5"/>
        <v>#REF!</v>
      </c>
      <c r="AS42" s="13" t="e">
        <f t="shared" si="5"/>
        <v>#REF!</v>
      </c>
      <c r="AT42" s="13" t="e">
        <f t="shared" si="5"/>
        <v>#REF!</v>
      </c>
      <c r="AU42" s="13" t="e">
        <f t="shared" si="5"/>
        <v>#REF!</v>
      </c>
      <c r="AV42" s="13" t="e">
        <f t="shared" si="5"/>
        <v>#REF!</v>
      </c>
      <c r="AW42" s="13" t="e">
        <f t="shared" si="5"/>
        <v>#REF!</v>
      </c>
      <c r="AX42" s="13" t="e">
        <f t="shared" si="5"/>
        <v>#REF!</v>
      </c>
      <c r="AY42" s="13" t="e">
        <f t="shared" si="5"/>
        <v>#REF!</v>
      </c>
      <c r="AZ42" s="13" t="e">
        <f t="shared" si="5"/>
        <v>#REF!</v>
      </c>
      <c r="BA42" s="13" t="e">
        <f t="shared" si="5"/>
        <v>#REF!</v>
      </c>
      <c r="BB42" s="13" t="e">
        <f t="shared" si="5"/>
        <v>#REF!</v>
      </c>
      <c r="BC42" s="13" t="e">
        <f t="shared" si="5"/>
        <v>#REF!</v>
      </c>
      <c r="BD42" s="13" t="e">
        <f t="shared" si="5"/>
        <v>#REF!</v>
      </c>
      <c r="BE42" s="13" t="e">
        <f t="shared" si="5"/>
        <v>#REF!</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18" t="s">
        <v>329</v>
      </c>
    </row>
    <row r="47" spans="1:57" s="14" customFormat="1" ht="12.75" customHeight="1" x14ac:dyDescent="0.2">
      <c r="A47" s="318"/>
    </row>
    <row r="48" spans="1:57" s="14" customFormat="1" ht="12.75" customHeight="1" x14ac:dyDescent="0.2">
      <c r="A48" s="318"/>
    </row>
    <row r="49" spans="1:1" s="14" customFormat="1" ht="57.4" customHeight="1" thickBot="1" x14ac:dyDescent="0.25">
      <c r="A49" s="318"/>
    </row>
    <row r="50" spans="1:1" x14ac:dyDescent="0.25">
      <c r="A50" s="231" t="s">
        <v>73</v>
      </c>
    </row>
    <row r="51" spans="1:1" ht="25.5" thickBot="1" x14ac:dyDescent="0.3">
      <c r="A51" s="232" t="s">
        <v>401</v>
      </c>
    </row>
    <row r="52" spans="1:1" ht="15.75" thickBot="1" x14ac:dyDescent="0.3">
      <c r="A52" s="15"/>
    </row>
    <row r="53" spans="1:1" x14ac:dyDescent="0.25">
      <c r="A53" s="105" t="s">
        <v>72</v>
      </c>
    </row>
    <row r="54" spans="1:1" ht="108.75" thickBot="1" x14ac:dyDescent="0.3">
      <c r="A54" s="230" t="s">
        <v>223</v>
      </c>
    </row>
    <row r="55" spans="1:1" ht="15.75" thickBot="1" x14ac:dyDescent="0.3">
      <c r="A55" s="276" t="s">
        <v>375</v>
      </c>
    </row>
    <row r="56" spans="1:1" ht="24.75" x14ac:dyDescent="0.25">
      <c r="A56" s="277" t="s">
        <v>403</v>
      </c>
    </row>
  </sheetData>
  <mergeCells count="1">
    <mergeCell ref="A46:A49"/>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95" t="e">
        <f>'C завтраками| Bed and breakfast'!#REF!</f>
        <v>#REF!</v>
      </c>
      <c r="L3" s="195" t="e">
        <f>'C завтраками| Bed and breakfast'!#REF!</f>
        <v>#REF!</v>
      </c>
      <c r="M3" s="113" t="e">
        <f>'C завтраками| Bed and breakfast'!#REF!</f>
        <v>#REF!</v>
      </c>
      <c r="N3" s="113" t="e">
        <f>'C завтраками| Bed and breakfast'!#REF!</f>
        <v>#REF!</v>
      </c>
      <c r="O3" s="113" t="e">
        <f>'C завтраками| Bed and breakfast'!#REF!</f>
        <v>#REF!</v>
      </c>
      <c r="P3" s="113" t="e">
        <f>'C завтраками| Bed and breakfast'!#REF!</f>
        <v>#REF!</v>
      </c>
      <c r="Q3" s="113" t="e">
        <f>'C завтраками| Bed and breakfast'!#REF!</f>
        <v>#REF!</v>
      </c>
      <c r="R3" s="113" t="e">
        <f>'C завтраками| Bed and breakfast'!#REF!</f>
        <v>#REF!</v>
      </c>
      <c r="S3" s="113" t="e">
        <f>'C завтраками| Bed and breakfast'!#REF!</f>
        <v>#REF!</v>
      </c>
      <c r="T3" s="113" t="e">
        <f>'C завтраками| Bed and breakfast'!#REF!</f>
        <v>#REF!</v>
      </c>
      <c r="U3" s="113" t="e">
        <f>'C завтраками| Bed and breakfast'!#REF!</f>
        <v>#REF!</v>
      </c>
      <c r="V3" s="113" t="e">
        <f>'C завтраками| Bed and breakfast'!#REF!</f>
        <v>#REF!</v>
      </c>
      <c r="W3" s="113" t="e">
        <f>'C завтраками| Bed and breakfast'!#REF!</f>
        <v>#REF!</v>
      </c>
      <c r="X3" s="113" t="e">
        <f>'C завтраками| Bed and breakfast'!#REF!</f>
        <v>#REF!</v>
      </c>
      <c r="Y3" s="113" t="e">
        <f>'C завтраками| Bed and breakfast'!#REF!</f>
        <v>#REF!</v>
      </c>
      <c r="Z3" s="113" t="e">
        <f>'C завтраками| Bed and breakfast'!#REF!</f>
        <v>#REF!</v>
      </c>
      <c r="AA3" s="113" t="e">
        <f>'C завтраками| Bed and breakfast'!#REF!</f>
        <v>#REF!</v>
      </c>
      <c r="AB3" s="113" t="e">
        <f>'C завтраками| Bed and breakfast'!#REF!</f>
        <v>#REF!</v>
      </c>
      <c r="AC3" s="113" t="e">
        <f>'C завтраками| Bed and breakfast'!#REF!</f>
        <v>#REF!</v>
      </c>
      <c r="AD3" s="195" t="e">
        <f>'C завтраками| Bed and breakfast'!#REF!</f>
        <v>#REF!</v>
      </c>
      <c r="AE3" s="113" t="e">
        <f>'C завтраками| Bed and breakfast'!#REF!</f>
        <v>#REF!</v>
      </c>
      <c r="AF3" s="113" t="e">
        <f>'C завтраками| Bed and breakfast'!#REF!</f>
        <v>#REF!</v>
      </c>
      <c r="AG3" s="113" t="e">
        <f>'C завтраками| Bed and breakfast'!#REF!</f>
        <v>#REF!</v>
      </c>
      <c r="AH3" s="113" t="e">
        <f>'C завтраками| Bed and breakfast'!#REF!</f>
        <v>#REF!</v>
      </c>
      <c r="AI3" s="113" t="e">
        <f>'C завтраками| Bed and breakfast'!#REF!</f>
        <v>#REF!</v>
      </c>
      <c r="AJ3" s="113" t="e">
        <f>'C завтраками| Bed and breakfast'!#REF!</f>
        <v>#REF!</v>
      </c>
      <c r="AK3" s="113" t="e">
        <f>'C завтраками| Bed and breakfast'!#REF!</f>
        <v>#REF!</v>
      </c>
      <c r="AL3" s="113" t="e">
        <f>'C завтраками| Bed and breakfast'!#REF!</f>
        <v>#REF!</v>
      </c>
      <c r="AM3" s="113" t="e">
        <f>'C завтраками| Bed and breakfast'!#REF!</f>
        <v>#REF!</v>
      </c>
      <c r="AN3" s="113" t="e">
        <f>'C завтраками| Bed and breakfast'!#REF!</f>
        <v>#REF!</v>
      </c>
      <c r="AO3" s="113" t="e">
        <f>'C завтраками| Bed and breakfast'!#REF!</f>
        <v>#REF!</v>
      </c>
      <c r="AP3" s="113" t="e">
        <f>'C завтраками| Bed and breakfast'!#REF!</f>
        <v>#REF!</v>
      </c>
      <c r="AQ3" s="113" t="e">
        <f>'C завтраками| Bed and breakfast'!#REF!</f>
        <v>#REF!</v>
      </c>
      <c r="AR3" s="113" t="e">
        <f>'C завтраками| Bed and breakfast'!#REF!</f>
        <v>#REF!</v>
      </c>
      <c r="AS3" s="195" t="e">
        <f>'C завтраками| Bed and breakfast'!#REF!</f>
        <v>#REF!</v>
      </c>
      <c r="AT3" s="195" t="e">
        <f>'C завтраками| Bed and breakfast'!#REF!</f>
        <v>#REF!</v>
      </c>
      <c r="AU3" s="195" t="e">
        <f>'C завтраками| Bed and breakfast'!#REF!</f>
        <v>#REF!</v>
      </c>
      <c r="AV3" s="113" t="e">
        <f>'C завтраками| Bed and breakfast'!#REF!</f>
        <v>#REF!</v>
      </c>
      <c r="AW3" s="113" t="e">
        <f>'C завтраками| Bed and breakfast'!#REF!</f>
        <v>#REF!</v>
      </c>
      <c r="AX3" s="113" t="e">
        <f>'C завтраками| Bed and breakfast'!#REF!</f>
        <v>#REF!</v>
      </c>
      <c r="AY3" s="113" t="e">
        <f>'C завтраками| Bed and breakfast'!#REF!</f>
        <v>#REF!</v>
      </c>
      <c r="AZ3" s="113" t="e">
        <f>'C завтраками| Bed and breakfast'!#REF!</f>
        <v>#REF!</v>
      </c>
      <c r="BA3" s="113" t="e">
        <f>'C завтраками| Bed and breakfast'!#REF!</f>
        <v>#REF!</v>
      </c>
      <c r="BB3" s="113" t="e">
        <f>'C завтраками| Bed and breakfast'!#REF!</f>
        <v>#REF!</v>
      </c>
      <c r="BC3" s="113" t="e">
        <f>'C завтраками| Bed and breakfast'!#REF!</f>
        <v>#REF!</v>
      </c>
      <c r="BD3" s="113" t="e">
        <f>'C завтраками| Bed and breakfast'!#REF!</f>
        <v>#REF!</v>
      </c>
      <c r="BE3" s="113" t="e">
        <f>'C завтраками| Bed and breakfast'!#REF!</f>
        <v>#REF!</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95" t="e">
        <f>'C завтраками| Bed and breakfast'!#REF!</f>
        <v>#REF!</v>
      </c>
      <c r="L4" s="195" t="e">
        <f>'C завтраками| Bed and breakfast'!#REF!</f>
        <v>#REF!</v>
      </c>
      <c r="M4" s="113" t="e">
        <f>'C завтраками| Bed and breakfast'!#REF!</f>
        <v>#REF!</v>
      </c>
      <c r="N4" s="113" t="e">
        <f>'C завтраками| Bed and breakfast'!#REF!</f>
        <v>#REF!</v>
      </c>
      <c r="O4" s="113" t="e">
        <f>'C завтраками| Bed and breakfast'!#REF!</f>
        <v>#REF!</v>
      </c>
      <c r="P4" s="113" t="e">
        <f>'C завтраками| Bed and breakfast'!#REF!</f>
        <v>#REF!</v>
      </c>
      <c r="Q4" s="113" t="e">
        <f>'C завтраками| Bed and breakfast'!#REF!</f>
        <v>#REF!</v>
      </c>
      <c r="R4" s="113" t="e">
        <f>'C завтраками| Bed and breakfast'!#REF!</f>
        <v>#REF!</v>
      </c>
      <c r="S4" s="113" t="e">
        <f>'C завтраками| Bed and breakfast'!#REF!</f>
        <v>#REF!</v>
      </c>
      <c r="T4" s="113" t="e">
        <f>'C завтраками| Bed and breakfast'!#REF!</f>
        <v>#REF!</v>
      </c>
      <c r="U4" s="113" t="e">
        <f>'C завтраками| Bed and breakfast'!#REF!</f>
        <v>#REF!</v>
      </c>
      <c r="V4" s="113" t="e">
        <f>'C завтраками| Bed and breakfast'!#REF!</f>
        <v>#REF!</v>
      </c>
      <c r="W4" s="113" t="e">
        <f>'C завтраками| Bed and breakfast'!#REF!</f>
        <v>#REF!</v>
      </c>
      <c r="X4" s="113" t="e">
        <f>'C завтраками| Bed and breakfast'!#REF!</f>
        <v>#REF!</v>
      </c>
      <c r="Y4" s="113" t="e">
        <f>'C завтраками| Bed and breakfast'!#REF!</f>
        <v>#REF!</v>
      </c>
      <c r="Z4" s="113" t="e">
        <f>'C завтраками| Bed and breakfast'!#REF!</f>
        <v>#REF!</v>
      </c>
      <c r="AA4" s="113" t="e">
        <f>'C завтраками| Bed and breakfast'!#REF!</f>
        <v>#REF!</v>
      </c>
      <c r="AB4" s="113" t="e">
        <f>'C завтраками| Bed and breakfast'!#REF!</f>
        <v>#REF!</v>
      </c>
      <c r="AC4" s="113" t="e">
        <f>'C завтраками| Bed and breakfast'!#REF!</f>
        <v>#REF!</v>
      </c>
      <c r="AD4" s="195" t="e">
        <f>'C завтраками| Bed and breakfast'!#REF!</f>
        <v>#REF!</v>
      </c>
      <c r="AE4" s="113" t="e">
        <f>'C завтраками| Bed and breakfast'!#REF!</f>
        <v>#REF!</v>
      </c>
      <c r="AF4" s="113" t="e">
        <f>'C завтраками| Bed and breakfast'!#REF!</f>
        <v>#REF!</v>
      </c>
      <c r="AG4" s="113" t="e">
        <f>'C завтраками| Bed and breakfast'!#REF!</f>
        <v>#REF!</v>
      </c>
      <c r="AH4" s="113" t="e">
        <f>'C завтраками| Bed and breakfast'!#REF!</f>
        <v>#REF!</v>
      </c>
      <c r="AI4" s="113" t="e">
        <f>'C завтраками| Bed and breakfast'!#REF!</f>
        <v>#REF!</v>
      </c>
      <c r="AJ4" s="113" t="e">
        <f>'C завтраками| Bed and breakfast'!#REF!</f>
        <v>#REF!</v>
      </c>
      <c r="AK4" s="113" t="e">
        <f>'C завтраками| Bed and breakfast'!#REF!</f>
        <v>#REF!</v>
      </c>
      <c r="AL4" s="113" t="e">
        <f>'C завтраками| Bed and breakfast'!#REF!</f>
        <v>#REF!</v>
      </c>
      <c r="AM4" s="113" t="e">
        <f>'C завтраками| Bed and breakfast'!#REF!</f>
        <v>#REF!</v>
      </c>
      <c r="AN4" s="113" t="e">
        <f>'C завтраками| Bed and breakfast'!#REF!</f>
        <v>#REF!</v>
      </c>
      <c r="AO4" s="113" t="e">
        <f>'C завтраками| Bed and breakfast'!#REF!</f>
        <v>#REF!</v>
      </c>
      <c r="AP4" s="113" t="e">
        <f>'C завтраками| Bed and breakfast'!#REF!</f>
        <v>#REF!</v>
      </c>
      <c r="AQ4" s="113" t="e">
        <f>'C завтраками| Bed and breakfast'!#REF!</f>
        <v>#REF!</v>
      </c>
      <c r="AR4" s="113" t="e">
        <f>'C завтраками| Bed and breakfast'!#REF!</f>
        <v>#REF!</v>
      </c>
      <c r="AS4" s="195" t="e">
        <f>'C завтраками| Bed and breakfast'!#REF!</f>
        <v>#REF!</v>
      </c>
      <c r="AT4" s="195" t="e">
        <f>'C завтраками| Bed and breakfast'!#REF!</f>
        <v>#REF!</v>
      </c>
      <c r="AU4" s="195" t="e">
        <f>'C завтраками| Bed and breakfast'!#REF!</f>
        <v>#REF!</v>
      </c>
      <c r="AV4" s="113" t="e">
        <f>'C завтраками| Bed and breakfast'!#REF!</f>
        <v>#REF!</v>
      </c>
      <c r="AW4" s="113" t="e">
        <f>'C завтраками| Bed and breakfast'!#REF!</f>
        <v>#REF!</v>
      </c>
      <c r="AX4" s="113" t="e">
        <f>'C завтраками| Bed and breakfast'!#REF!</f>
        <v>#REF!</v>
      </c>
      <c r="AY4" s="113" t="e">
        <f>'C завтраками| Bed and breakfast'!#REF!</f>
        <v>#REF!</v>
      </c>
      <c r="AZ4" s="113" t="e">
        <f>'C завтраками| Bed and breakfast'!#REF!</f>
        <v>#REF!</v>
      </c>
      <c r="BA4" s="113" t="e">
        <f>'C завтраками| Bed and breakfast'!#REF!</f>
        <v>#REF!</v>
      </c>
      <c r="BB4" s="113" t="e">
        <f>'C завтраками| Bed and breakfast'!#REF!</f>
        <v>#REF!</v>
      </c>
      <c r="BC4" s="113" t="e">
        <f>'C завтраками| Bed and breakfast'!#REF!</f>
        <v>#REF!</v>
      </c>
      <c r="BD4" s="113" t="e">
        <f>'C завтраками| Bed and breakfast'!#REF!</f>
        <v>#REF!</v>
      </c>
      <c r="BE4" s="113" t="e">
        <f>'C завтраками| Bed and breakfast'!#REF!</f>
        <v>#REF!</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c r="M6" s="13" t="e">
        <f>'C завтраками| Bed and breakfast'!#REF!*0.85</f>
        <v>#REF!</v>
      </c>
      <c r="N6" s="13" t="e">
        <f>'C завтраками| Bed and breakfast'!#REF!*0.85</f>
        <v>#REF!</v>
      </c>
      <c r="O6" s="13" t="e">
        <f>'C завтраками| Bed and breakfast'!#REF!*0.85</f>
        <v>#REF!</v>
      </c>
      <c r="P6" s="13" t="e">
        <f>'C завтраками| Bed and breakfast'!#REF!*0.85</f>
        <v>#REF!</v>
      </c>
      <c r="Q6" s="13" t="e">
        <f>'C завтраками| Bed and breakfast'!#REF!*0.85</f>
        <v>#REF!</v>
      </c>
      <c r="R6" s="13" t="e">
        <f>'C завтраками| Bed and breakfast'!#REF!*0.85</f>
        <v>#REF!</v>
      </c>
      <c r="S6" s="13" t="e">
        <f>'C завтраками| Bed and breakfast'!#REF!*0.85</f>
        <v>#REF!</v>
      </c>
      <c r="T6" s="13" t="e">
        <f>'C завтраками| Bed and breakfast'!#REF!*0.85</f>
        <v>#REF!</v>
      </c>
      <c r="U6" s="13" t="e">
        <f>'C завтраками| Bed and breakfast'!#REF!*0.85</f>
        <v>#REF!</v>
      </c>
      <c r="V6" s="13" t="e">
        <f>'C завтраками| Bed and breakfast'!#REF!*0.85</f>
        <v>#REF!</v>
      </c>
      <c r="W6" s="13" t="e">
        <f>'C завтраками| Bed and breakfast'!#REF!*0.85</f>
        <v>#REF!</v>
      </c>
      <c r="X6" s="13" t="e">
        <f>'C завтраками| Bed and breakfast'!#REF!*0.85</f>
        <v>#REF!</v>
      </c>
      <c r="Y6" s="13" t="e">
        <f>'C завтраками| Bed and breakfast'!#REF!*0.85</f>
        <v>#REF!</v>
      </c>
      <c r="Z6" s="13" t="e">
        <f>'C завтраками| Bed and breakfast'!#REF!*0.85</f>
        <v>#REF!</v>
      </c>
      <c r="AA6" s="13" t="e">
        <f>'C завтраками| Bed and breakfast'!#REF!*0.85</f>
        <v>#REF!</v>
      </c>
      <c r="AB6" s="13" t="e">
        <f>'C завтраками| Bed and breakfast'!#REF!*0.85</f>
        <v>#REF!</v>
      </c>
      <c r="AC6" s="13" t="e">
        <f>'C завтраками| Bed and breakfast'!#REF!*0.85</f>
        <v>#REF!</v>
      </c>
      <c r="AD6" s="13" t="e">
        <f>'C завтраками| Bed and breakfast'!#REF!*0.85</f>
        <v>#REF!</v>
      </c>
      <c r="AE6" s="13" t="e">
        <f>'C завтраками| Bed and breakfast'!#REF!*0.85</f>
        <v>#REF!</v>
      </c>
      <c r="AF6" s="13" t="e">
        <f>'C завтраками| Bed and breakfast'!#REF!*0.85</f>
        <v>#REF!</v>
      </c>
      <c r="AG6" s="13" t="e">
        <f>'C завтраками| Bed and breakfast'!#REF!*0.85</f>
        <v>#REF!</v>
      </c>
      <c r="AH6" s="13" t="e">
        <f>'C завтраками| Bed and breakfast'!#REF!*0.85</f>
        <v>#REF!</v>
      </c>
      <c r="AI6" s="13" t="e">
        <f>'C завтраками| Bed and breakfast'!#REF!*0.85</f>
        <v>#REF!</v>
      </c>
      <c r="AJ6" s="13" t="e">
        <f>'C завтраками| Bed and breakfast'!#REF!*0.85</f>
        <v>#REF!</v>
      </c>
      <c r="AK6" s="13" t="e">
        <f>'C завтраками| Bed and breakfast'!#REF!*0.85</f>
        <v>#REF!</v>
      </c>
      <c r="AL6" s="13" t="e">
        <f>'C завтраками| Bed and breakfast'!#REF!*0.85</f>
        <v>#REF!</v>
      </c>
      <c r="AM6" s="13" t="e">
        <f>'C завтраками| Bed and breakfast'!#REF!*0.85</f>
        <v>#REF!</v>
      </c>
      <c r="AN6" s="13" t="e">
        <f>'C завтраками| Bed and breakfast'!#REF!*0.85</f>
        <v>#REF!</v>
      </c>
      <c r="AO6" s="13" t="e">
        <f>'C завтраками| Bed and breakfast'!#REF!*0.85</f>
        <v>#REF!</v>
      </c>
      <c r="AP6" s="13" t="e">
        <f>'C завтраками| Bed and breakfast'!#REF!*0.85</f>
        <v>#REF!</v>
      </c>
      <c r="AQ6" s="13" t="e">
        <f>'C завтраками| Bed and breakfast'!#REF!*0.85</f>
        <v>#REF!</v>
      </c>
      <c r="AR6" s="13" t="e">
        <f>'C завтраками| Bed and breakfast'!#REF!*0.85</f>
        <v>#REF!</v>
      </c>
      <c r="AS6" s="13" t="e">
        <f>'C завтраками| Bed and breakfast'!#REF!*0.85</f>
        <v>#REF!</v>
      </c>
      <c r="AT6" s="13" t="e">
        <f>'C завтраками| Bed and breakfast'!#REF!*0.85</f>
        <v>#REF!</v>
      </c>
      <c r="AU6" s="13" t="e">
        <f>'C завтраками| Bed and breakfast'!#REF!*0.85</f>
        <v>#REF!</v>
      </c>
      <c r="AV6" s="13" t="e">
        <f>'C завтраками| Bed and breakfast'!#REF!*0.85</f>
        <v>#REF!</v>
      </c>
      <c r="AW6" s="13" t="e">
        <f>'C завтраками| Bed and breakfast'!#REF!*0.85</f>
        <v>#REF!</v>
      </c>
      <c r="AX6" s="13" t="e">
        <f>'C завтраками| Bed and breakfast'!#REF!*0.85</f>
        <v>#REF!</v>
      </c>
      <c r="AY6" s="13" t="e">
        <f>'C завтраками| Bed and breakfast'!#REF!*0.85</f>
        <v>#REF!</v>
      </c>
      <c r="AZ6" s="13" t="e">
        <f>'C завтраками| Bed and breakfast'!#REF!*0.85</f>
        <v>#REF!</v>
      </c>
      <c r="BA6" s="13" t="e">
        <f>'C завтраками| Bed and breakfast'!#REF!*0.85</f>
        <v>#REF!</v>
      </c>
      <c r="BB6" s="13" t="e">
        <f>'C завтраками| Bed and breakfast'!#REF!*0.85</f>
        <v>#REF!</v>
      </c>
      <c r="BC6" s="13" t="e">
        <f>'C завтраками| Bed and breakfast'!#REF!*0.85</f>
        <v>#REF!</v>
      </c>
      <c r="BD6" s="13" t="e">
        <f>'C завтраками| Bed and breakfast'!#REF!*0.85</f>
        <v>#REF!</v>
      </c>
      <c r="BE6" s="13" t="e">
        <f>'C завтраками| Bed and breakfast'!#REF!*0.85</f>
        <v>#REF!</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c r="M7" s="13" t="e">
        <f>'C завтраками| Bed and breakfast'!#REF!*0.85</f>
        <v>#REF!</v>
      </c>
      <c r="N7" s="13" t="e">
        <f>'C завтраками| Bed and breakfast'!#REF!*0.85</f>
        <v>#REF!</v>
      </c>
      <c r="O7" s="13" t="e">
        <f>'C завтраками| Bed and breakfast'!#REF!*0.85</f>
        <v>#REF!</v>
      </c>
      <c r="P7" s="13" t="e">
        <f>'C завтраками| Bed and breakfast'!#REF!*0.85</f>
        <v>#REF!</v>
      </c>
      <c r="Q7" s="13" t="e">
        <f>'C завтраками| Bed and breakfast'!#REF!*0.85</f>
        <v>#REF!</v>
      </c>
      <c r="R7" s="13" t="e">
        <f>'C завтраками| Bed and breakfast'!#REF!*0.85</f>
        <v>#REF!</v>
      </c>
      <c r="S7" s="13" t="e">
        <f>'C завтраками| Bed and breakfast'!#REF!*0.85</f>
        <v>#REF!</v>
      </c>
      <c r="T7" s="13" t="e">
        <f>'C завтраками| Bed and breakfast'!#REF!*0.85</f>
        <v>#REF!</v>
      </c>
      <c r="U7" s="13" t="e">
        <f>'C завтраками| Bed and breakfast'!#REF!*0.85</f>
        <v>#REF!</v>
      </c>
      <c r="V7" s="13" t="e">
        <f>'C завтраками| Bed and breakfast'!#REF!*0.85</f>
        <v>#REF!</v>
      </c>
      <c r="W7" s="13" t="e">
        <f>'C завтраками| Bed and breakfast'!#REF!*0.85</f>
        <v>#REF!</v>
      </c>
      <c r="X7" s="13" t="e">
        <f>'C завтраками| Bed and breakfast'!#REF!*0.85</f>
        <v>#REF!</v>
      </c>
      <c r="Y7" s="13" t="e">
        <f>'C завтраками| Bed and breakfast'!#REF!*0.85</f>
        <v>#REF!</v>
      </c>
      <c r="Z7" s="13" t="e">
        <f>'C завтраками| Bed and breakfast'!#REF!*0.85</f>
        <v>#REF!</v>
      </c>
      <c r="AA7" s="13" t="e">
        <f>'C завтраками| Bed and breakfast'!#REF!*0.85</f>
        <v>#REF!</v>
      </c>
      <c r="AB7" s="13" t="e">
        <f>'C завтраками| Bed and breakfast'!#REF!*0.85</f>
        <v>#REF!</v>
      </c>
      <c r="AC7" s="13" t="e">
        <f>'C завтраками| Bed and breakfast'!#REF!*0.85</f>
        <v>#REF!</v>
      </c>
      <c r="AD7" s="13" t="e">
        <f>'C завтраками| Bed and breakfast'!#REF!*0.85</f>
        <v>#REF!</v>
      </c>
      <c r="AE7" s="13" t="e">
        <f>'C завтраками| Bed and breakfast'!#REF!*0.85</f>
        <v>#REF!</v>
      </c>
      <c r="AF7" s="13" t="e">
        <f>'C завтраками| Bed and breakfast'!#REF!*0.85</f>
        <v>#REF!</v>
      </c>
      <c r="AG7" s="13" t="e">
        <f>'C завтраками| Bed and breakfast'!#REF!*0.85</f>
        <v>#REF!</v>
      </c>
      <c r="AH7" s="13" t="e">
        <f>'C завтраками| Bed and breakfast'!#REF!*0.85</f>
        <v>#REF!</v>
      </c>
      <c r="AI7" s="13" t="e">
        <f>'C завтраками| Bed and breakfast'!#REF!*0.85</f>
        <v>#REF!</v>
      </c>
      <c r="AJ7" s="13" t="e">
        <f>'C завтраками| Bed and breakfast'!#REF!*0.85</f>
        <v>#REF!</v>
      </c>
      <c r="AK7" s="13" t="e">
        <f>'C завтраками| Bed and breakfast'!#REF!*0.85</f>
        <v>#REF!</v>
      </c>
      <c r="AL7" s="13" t="e">
        <f>'C завтраками| Bed and breakfast'!#REF!*0.85</f>
        <v>#REF!</v>
      </c>
      <c r="AM7" s="13" t="e">
        <f>'C завтраками| Bed and breakfast'!#REF!*0.85</f>
        <v>#REF!</v>
      </c>
      <c r="AN7" s="13" t="e">
        <f>'C завтраками| Bed and breakfast'!#REF!*0.85</f>
        <v>#REF!</v>
      </c>
      <c r="AO7" s="13" t="e">
        <f>'C завтраками| Bed and breakfast'!#REF!*0.85</f>
        <v>#REF!</v>
      </c>
      <c r="AP7" s="13" t="e">
        <f>'C завтраками| Bed and breakfast'!#REF!*0.85</f>
        <v>#REF!</v>
      </c>
      <c r="AQ7" s="13" t="e">
        <f>'C завтраками| Bed and breakfast'!#REF!*0.85</f>
        <v>#REF!</v>
      </c>
      <c r="AR7" s="13" t="e">
        <f>'C завтраками| Bed and breakfast'!#REF!*0.85</f>
        <v>#REF!</v>
      </c>
      <c r="AS7" s="13" t="e">
        <f>'C завтраками| Bed and breakfast'!#REF!*0.85</f>
        <v>#REF!</v>
      </c>
      <c r="AT7" s="13" t="e">
        <f>'C завтраками| Bed and breakfast'!#REF!*0.85</f>
        <v>#REF!</v>
      </c>
      <c r="AU7" s="13" t="e">
        <f>'C завтраками| Bed and breakfast'!#REF!*0.85</f>
        <v>#REF!</v>
      </c>
      <c r="AV7" s="13" t="e">
        <f>'C завтраками| Bed and breakfast'!#REF!*0.85</f>
        <v>#REF!</v>
      </c>
      <c r="AW7" s="13" t="e">
        <f>'C завтраками| Bed and breakfast'!#REF!*0.85</f>
        <v>#REF!</v>
      </c>
      <c r="AX7" s="13" t="e">
        <f>'C завтраками| Bed and breakfast'!#REF!*0.85</f>
        <v>#REF!</v>
      </c>
      <c r="AY7" s="13" t="e">
        <f>'C завтраками| Bed and breakfast'!#REF!*0.85</f>
        <v>#REF!</v>
      </c>
      <c r="AZ7" s="13" t="e">
        <f>'C завтраками| Bed and breakfast'!#REF!*0.85</f>
        <v>#REF!</v>
      </c>
      <c r="BA7" s="13" t="e">
        <f>'C завтраками| Bed and breakfast'!#REF!*0.85</f>
        <v>#REF!</v>
      </c>
      <c r="BB7" s="13" t="e">
        <f>'C завтраками| Bed and breakfast'!#REF!*0.85</f>
        <v>#REF!</v>
      </c>
      <c r="BC7" s="13" t="e">
        <f>'C завтраками| Bed and breakfast'!#REF!*0.85</f>
        <v>#REF!</v>
      </c>
      <c r="BD7" s="13" t="e">
        <f>'C завтраками| Bed and breakfast'!#REF!*0.85</f>
        <v>#REF!</v>
      </c>
      <c r="BE7" s="13" t="e">
        <f>'C завтраками| Bed and breakfast'!#REF!*0.85</f>
        <v>#REF!</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c r="M9" s="13" t="e">
        <f>'C завтраками| Bed and breakfast'!#REF!*0.85</f>
        <v>#REF!</v>
      </c>
      <c r="N9" s="13" t="e">
        <f>'C завтраками| Bed and breakfast'!#REF!*0.85</f>
        <v>#REF!</v>
      </c>
      <c r="O9" s="13" t="e">
        <f>'C завтраками| Bed and breakfast'!#REF!*0.85</f>
        <v>#REF!</v>
      </c>
      <c r="P9" s="13" t="e">
        <f>'C завтраками| Bed and breakfast'!#REF!*0.85</f>
        <v>#REF!</v>
      </c>
      <c r="Q9" s="13" t="e">
        <f>'C завтраками| Bed and breakfast'!#REF!*0.85</f>
        <v>#REF!</v>
      </c>
      <c r="R9" s="13" t="e">
        <f>'C завтраками| Bed and breakfast'!#REF!*0.85</f>
        <v>#REF!</v>
      </c>
      <c r="S9" s="13" t="e">
        <f>'C завтраками| Bed and breakfast'!#REF!*0.85</f>
        <v>#REF!</v>
      </c>
      <c r="T9" s="13" t="e">
        <f>'C завтраками| Bed and breakfast'!#REF!*0.85</f>
        <v>#REF!</v>
      </c>
      <c r="U9" s="13" t="e">
        <f>'C завтраками| Bed and breakfast'!#REF!*0.85</f>
        <v>#REF!</v>
      </c>
      <c r="V9" s="13" t="e">
        <f>'C завтраками| Bed and breakfast'!#REF!*0.85</f>
        <v>#REF!</v>
      </c>
      <c r="W9" s="13" t="e">
        <f>'C завтраками| Bed and breakfast'!#REF!*0.85</f>
        <v>#REF!</v>
      </c>
      <c r="X9" s="13" t="e">
        <f>'C завтраками| Bed and breakfast'!#REF!*0.85</f>
        <v>#REF!</v>
      </c>
      <c r="Y9" s="13" t="e">
        <f>'C завтраками| Bed and breakfast'!#REF!*0.85</f>
        <v>#REF!</v>
      </c>
      <c r="Z9" s="13" t="e">
        <f>'C завтраками| Bed and breakfast'!#REF!*0.85</f>
        <v>#REF!</v>
      </c>
      <c r="AA9" s="13" t="e">
        <f>'C завтраками| Bed and breakfast'!#REF!*0.85</f>
        <v>#REF!</v>
      </c>
      <c r="AB9" s="13" t="e">
        <f>'C завтраками| Bed and breakfast'!#REF!*0.85</f>
        <v>#REF!</v>
      </c>
      <c r="AC9" s="13" t="e">
        <f>'C завтраками| Bed and breakfast'!#REF!*0.85</f>
        <v>#REF!</v>
      </c>
      <c r="AD9" s="13" t="e">
        <f>'C завтраками| Bed and breakfast'!#REF!*0.85</f>
        <v>#REF!</v>
      </c>
      <c r="AE9" s="13" t="e">
        <f>'C завтраками| Bed and breakfast'!#REF!*0.85</f>
        <v>#REF!</v>
      </c>
      <c r="AF9" s="13" t="e">
        <f>'C завтраками| Bed and breakfast'!#REF!*0.85</f>
        <v>#REF!</v>
      </c>
      <c r="AG9" s="13" t="e">
        <f>'C завтраками| Bed and breakfast'!#REF!*0.85</f>
        <v>#REF!</v>
      </c>
      <c r="AH9" s="13" t="e">
        <f>'C завтраками| Bed and breakfast'!#REF!*0.85</f>
        <v>#REF!</v>
      </c>
      <c r="AI9" s="13" t="e">
        <f>'C завтраками| Bed and breakfast'!#REF!*0.85</f>
        <v>#REF!</v>
      </c>
      <c r="AJ9" s="13" t="e">
        <f>'C завтраками| Bed and breakfast'!#REF!*0.85</f>
        <v>#REF!</v>
      </c>
      <c r="AK9" s="13" t="e">
        <f>'C завтраками| Bed and breakfast'!#REF!*0.85</f>
        <v>#REF!</v>
      </c>
      <c r="AL9" s="13" t="e">
        <f>'C завтраками| Bed and breakfast'!#REF!*0.85</f>
        <v>#REF!</v>
      </c>
      <c r="AM9" s="13" t="e">
        <f>'C завтраками| Bed and breakfast'!#REF!*0.85</f>
        <v>#REF!</v>
      </c>
      <c r="AN9" s="13" t="e">
        <f>'C завтраками| Bed and breakfast'!#REF!*0.85</f>
        <v>#REF!</v>
      </c>
      <c r="AO9" s="13" t="e">
        <f>'C завтраками| Bed and breakfast'!#REF!*0.85</f>
        <v>#REF!</v>
      </c>
      <c r="AP9" s="13" t="e">
        <f>'C завтраками| Bed and breakfast'!#REF!*0.85</f>
        <v>#REF!</v>
      </c>
      <c r="AQ9" s="13" t="e">
        <f>'C завтраками| Bed and breakfast'!#REF!*0.85</f>
        <v>#REF!</v>
      </c>
      <c r="AR9" s="13" t="e">
        <f>'C завтраками| Bed and breakfast'!#REF!*0.85</f>
        <v>#REF!</v>
      </c>
      <c r="AS9" s="13" t="e">
        <f>'C завтраками| Bed and breakfast'!#REF!*0.85</f>
        <v>#REF!</v>
      </c>
      <c r="AT9" s="13" t="e">
        <f>'C завтраками| Bed and breakfast'!#REF!*0.85</f>
        <v>#REF!</v>
      </c>
      <c r="AU9" s="13" t="e">
        <f>'C завтраками| Bed and breakfast'!#REF!*0.85</f>
        <v>#REF!</v>
      </c>
      <c r="AV9" s="13" t="e">
        <f>'C завтраками| Bed and breakfast'!#REF!*0.85</f>
        <v>#REF!</v>
      </c>
      <c r="AW9" s="13" t="e">
        <f>'C завтраками| Bed and breakfast'!#REF!*0.85</f>
        <v>#REF!</v>
      </c>
      <c r="AX9" s="13" t="e">
        <f>'C завтраками| Bed and breakfast'!#REF!*0.85</f>
        <v>#REF!</v>
      </c>
      <c r="AY9" s="13" t="e">
        <f>'C завтраками| Bed and breakfast'!#REF!*0.85</f>
        <v>#REF!</v>
      </c>
      <c r="AZ9" s="13" t="e">
        <f>'C завтраками| Bed and breakfast'!#REF!*0.85</f>
        <v>#REF!</v>
      </c>
      <c r="BA9" s="13" t="e">
        <f>'C завтраками| Bed and breakfast'!#REF!*0.85</f>
        <v>#REF!</v>
      </c>
      <c r="BB9" s="13" t="e">
        <f>'C завтраками| Bed and breakfast'!#REF!*0.85</f>
        <v>#REF!</v>
      </c>
      <c r="BC9" s="13" t="e">
        <f>'C завтраками| Bed and breakfast'!#REF!*0.85</f>
        <v>#REF!</v>
      </c>
      <c r="BD9" s="13" t="e">
        <f>'C завтраками| Bed and breakfast'!#REF!*0.85</f>
        <v>#REF!</v>
      </c>
      <c r="BE9" s="13" t="e">
        <f>'C завтраками| Bed and breakfast'!#REF!*0.85</f>
        <v>#REF!</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c r="M10" s="13" t="e">
        <f>'C завтраками| Bed and breakfast'!#REF!*0.85</f>
        <v>#REF!</v>
      </c>
      <c r="N10" s="13" t="e">
        <f>'C завтраками| Bed and breakfast'!#REF!*0.85</f>
        <v>#REF!</v>
      </c>
      <c r="O10" s="13" t="e">
        <f>'C завтраками| Bed and breakfast'!#REF!*0.85</f>
        <v>#REF!</v>
      </c>
      <c r="P10" s="13" t="e">
        <f>'C завтраками| Bed and breakfast'!#REF!*0.85</f>
        <v>#REF!</v>
      </c>
      <c r="Q10" s="13" t="e">
        <f>'C завтраками| Bed and breakfast'!#REF!*0.85</f>
        <v>#REF!</v>
      </c>
      <c r="R10" s="13" t="e">
        <f>'C завтраками| Bed and breakfast'!#REF!*0.85</f>
        <v>#REF!</v>
      </c>
      <c r="S10" s="13" t="e">
        <f>'C завтраками| Bed and breakfast'!#REF!*0.85</f>
        <v>#REF!</v>
      </c>
      <c r="T10" s="13" t="e">
        <f>'C завтраками| Bed and breakfast'!#REF!*0.85</f>
        <v>#REF!</v>
      </c>
      <c r="U10" s="13" t="e">
        <f>'C завтраками| Bed and breakfast'!#REF!*0.85</f>
        <v>#REF!</v>
      </c>
      <c r="V10" s="13" t="e">
        <f>'C завтраками| Bed and breakfast'!#REF!*0.85</f>
        <v>#REF!</v>
      </c>
      <c r="W10" s="13" t="e">
        <f>'C завтраками| Bed and breakfast'!#REF!*0.85</f>
        <v>#REF!</v>
      </c>
      <c r="X10" s="13" t="e">
        <f>'C завтраками| Bed and breakfast'!#REF!*0.85</f>
        <v>#REF!</v>
      </c>
      <c r="Y10" s="13" t="e">
        <f>'C завтраками| Bed and breakfast'!#REF!*0.85</f>
        <v>#REF!</v>
      </c>
      <c r="Z10" s="13" t="e">
        <f>'C завтраками| Bed and breakfast'!#REF!*0.85</f>
        <v>#REF!</v>
      </c>
      <c r="AA10" s="13" t="e">
        <f>'C завтраками| Bed and breakfast'!#REF!*0.85</f>
        <v>#REF!</v>
      </c>
      <c r="AB10" s="13" t="e">
        <f>'C завтраками| Bed and breakfast'!#REF!*0.85</f>
        <v>#REF!</v>
      </c>
      <c r="AC10" s="13" t="e">
        <f>'C завтраками| Bed and breakfast'!#REF!*0.85</f>
        <v>#REF!</v>
      </c>
      <c r="AD10" s="13" t="e">
        <f>'C завтраками| Bed and breakfast'!#REF!*0.85</f>
        <v>#REF!</v>
      </c>
      <c r="AE10" s="13" t="e">
        <f>'C завтраками| Bed and breakfast'!#REF!*0.85</f>
        <v>#REF!</v>
      </c>
      <c r="AF10" s="13" t="e">
        <f>'C завтраками| Bed and breakfast'!#REF!*0.85</f>
        <v>#REF!</v>
      </c>
      <c r="AG10" s="13" t="e">
        <f>'C завтраками| Bed and breakfast'!#REF!*0.85</f>
        <v>#REF!</v>
      </c>
      <c r="AH10" s="13" t="e">
        <f>'C завтраками| Bed and breakfast'!#REF!*0.85</f>
        <v>#REF!</v>
      </c>
      <c r="AI10" s="13" t="e">
        <f>'C завтраками| Bed and breakfast'!#REF!*0.85</f>
        <v>#REF!</v>
      </c>
      <c r="AJ10" s="13" t="e">
        <f>'C завтраками| Bed and breakfast'!#REF!*0.85</f>
        <v>#REF!</v>
      </c>
      <c r="AK10" s="13" t="e">
        <f>'C завтраками| Bed and breakfast'!#REF!*0.85</f>
        <v>#REF!</v>
      </c>
      <c r="AL10" s="13" t="e">
        <f>'C завтраками| Bed and breakfast'!#REF!*0.85</f>
        <v>#REF!</v>
      </c>
      <c r="AM10" s="13" t="e">
        <f>'C завтраками| Bed and breakfast'!#REF!*0.85</f>
        <v>#REF!</v>
      </c>
      <c r="AN10" s="13" t="e">
        <f>'C завтраками| Bed and breakfast'!#REF!*0.85</f>
        <v>#REF!</v>
      </c>
      <c r="AO10" s="13" t="e">
        <f>'C завтраками| Bed and breakfast'!#REF!*0.85</f>
        <v>#REF!</v>
      </c>
      <c r="AP10" s="13" t="e">
        <f>'C завтраками| Bed and breakfast'!#REF!*0.85</f>
        <v>#REF!</v>
      </c>
      <c r="AQ10" s="13" t="e">
        <f>'C завтраками| Bed and breakfast'!#REF!*0.85</f>
        <v>#REF!</v>
      </c>
      <c r="AR10" s="13" t="e">
        <f>'C завтраками| Bed and breakfast'!#REF!*0.85</f>
        <v>#REF!</v>
      </c>
      <c r="AS10" s="13" t="e">
        <f>'C завтраками| Bed and breakfast'!#REF!*0.85</f>
        <v>#REF!</v>
      </c>
      <c r="AT10" s="13" t="e">
        <f>'C завтраками| Bed and breakfast'!#REF!*0.85</f>
        <v>#REF!</v>
      </c>
      <c r="AU10" s="13" t="e">
        <f>'C завтраками| Bed and breakfast'!#REF!*0.85</f>
        <v>#REF!</v>
      </c>
      <c r="AV10" s="13" t="e">
        <f>'C завтраками| Bed and breakfast'!#REF!*0.85</f>
        <v>#REF!</v>
      </c>
      <c r="AW10" s="13" t="e">
        <f>'C завтраками| Bed and breakfast'!#REF!*0.85</f>
        <v>#REF!</v>
      </c>
      <c r="AX10" s="13" t="e">
        <f>'C завтраками| Bed and breakfast'!#REF!*0.85</f>
        <v>#REF!</v>
      </c>
      <c r="AY10" s="13" t="e">
        <f>'C завтраками| Bed and breakfast'!#REF!*0.85</f>
        <v>#REF!</v>
      </c>
      <c r="AZ10" s="13" t="e">
        <f>'C завтраками| Bed and breakfast'!#REF!*0.85</f>
        <v>#REF!</v>
      </c>
      <c r="BA10" s="13" t="e">
        <f>'C завтраками| Bed and breakfast'!#REF!*0.85</f>
        <v>#REF!</v>
      </c>
      <c r="BB10" s="13" t="e">
        <f>'C завтраками| Bed and breakfast'!#REF!*0.85</f>
        <v>#REF!</v>
      </c>
      <c r="BC10" s="13" t="e">
        <f>'C завтраками| Bed and breakfast'!#REF!*0.85</f>
        <v>#REF!</v>
      </c>
      <c r="BD10" s="13" t="e">
        <f>'C завтраками| Bed and breakfast'!#REF!*0.85</f>
        <v>#REF!</v>
      </c>
      <c r="BE10" s="13" t="e">
        <f>'C завтраками| Bed and breakfast'!#REF!*0.85</f>
        <v>#REF!</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c r="M12" s="13" t="e">
        <f>'C завтраками| Bed and breakfast'!#REF!*0.85</f>
        <v>#REF!</v>
      </c>
      <c r="N12" s="13" t="e">
        <f>'C завтраками| Bed and breakfast'!#REF!*0.85</f>
        <v>#REF!</v>
      </c>
      <c r="O12" s="13" t="e">
        <f>'C завтраками| Bed and breakfast'!#REF!*0.85</f>
        <v>#REF!</v>
      </c>
      <c r="P12" s="13" t="e">
        <f>'C завтраками| Bed and breakfast'!#REF!*0.85</f>
        <v>#REF!</v>
      </c>
      <c r="Q12" s="13" t="e">
        <f>'C завтраками| Bed and breakfast'!#REF!*0.85</f>
        <v>#REF!</v>
      </c>
      <c r="R12" s="13" t="e">
        <f>'C завтраками| Bed and breakfast'!#REF!*0.85</f>
        <v>#REF!</v>
      </c>
      <c r="S12" s="13" t="e">
        <f>'C завтраками| Bed and breakfast'!#REF!*0.85</f>
        <v>#REF!</v>
      </c>
      <c r="T12" s="13" t="e">
        <f>'C завтраками| Bed and breakfast'!#REF!*0.85</f>
        <v>#REF!</v>
      </c>
      <c r="U12" s="13" t="e">
        <f>'C завтраками| Bed and breakfast'!#REF!*0.85</f>
        <v>#REF!</v>
      </c>
      <c r="V12" s="13" t="e">
        <f>'C завтраками| Bed and breakfast'!#REF!*0.85</f>
        <v>#REF!</v>
      </c>
      <c r="W12" s="13" t="e">
        <f>'C завтраками| Bed and breakfast'!#REF!*0.85</f>
        <v>#REF!</v>
      </c>
      <c r="X12" s="13" t="e">
        <f>'C завтраками| Bed and breakfast'!#REF!*0.85</f>
        <v>#REF!</v>
      </c>
      <c r="Y12" s="13" t="e">
        <f>'C завтраками| Bed and breakfast'!#REF!*0.85</f>
        <v>#REF!</v>
      </c>
      <c r="Z12" s="13" t="e">
        <f>'C завтраками| Bed and breakfast'!#REF!*0.85</f>
        <v>#REF!</v>
      </c>
      <c r="AA12" s="13" t="e">
        <f>'C завтраками| Bed and breakfast'!#REF!*0.85</f>
        <v>#REF!</v>
      </c>
      <c r="AB12" s="13" t="e">
        <f>'C завтраками| Bed and breakfast'!#REF!*0.85</f>
        <v>#REF!</v>
      </c>
      <c r="AC12" s="13" t="e">
        <f>'C завтраками| Bed and breakfast'!#REF!*0.85</f>
        <v>#REF!</v>
      </c>
      <c r="AD12" s="13" t="e">
        <f>'C завтраками| Bed and breakfast'!#REF!*0.85</f>
        <v>#REF!</v>
      </c>
      <c r="AE12" s="13" t="e">
        <f>'C завтраками| Bed and breakfast'!#REF!*0.85</f>
        <v>#REF!</v>
      </c>
      <c r="AF12" s="13" t="e">
        <f>'C завтраками| Bed and breakfast'!#REF!*0.85</f>
        <v>#REF!</v>
      </c>
      <c r="AG12" s="13" t="e">
        <f>'C завтраками| Bed and breakfast'!#REF!*0.85</f>
        <v>#REF!</v>
      </c>
      <c r="AH12" s="13" t="e">
        <f>'C завтраками| Bed and breakfast'!#REF!*0.85</f>
        <v>#REF!</v>
      </c>
      <c r="AI12" s="13" t="e">
        <f>'C завтраками| Bed and breakfast'!#REF!*0.85</f>
        <v>#REF!</v>
      </c>
      <c r="AJ12" s="13" t="e">
        <f>'C завтраками| Bed and breakfast'!#REF!*0.85</f>
        <v>#REF!</v>
      </c>
      <c r="AK12" s="13" t="e">
        <f>'C завтраками| Bed and breakfast'!#REF!*0.85</f>
        <v>#REF!</v>
      </c>
      <c r="AL12" s="13" t="e">
        <f>'C завтраками| Bed and breakfast'!#REF!*0.85</f>
        <v>#REF!</v>
      </c>
      <c r="AM12" s="13" t="e">
        <f>'C завтраками| Bed and breakfast'!#REF!*0.85</f>
        <v>#REF!</v>
      </c>
      <c r="AN12" s="13" t="e">
        <f>'C завтраками| Bed and breakfast'!#REF!*0.85</f>
        <v>#REF!</v>
      </c>
      <c r="AO12" s="13" t="e">
        <f>'C завтраками| Bed and breakfast'!#REF!*0.85</f>
        <v>#REF!</v>
      </c>
      <c r="AP12" s="13" t="e">
        <f>'C завтраками| Bed and breakfast'!#REF!*0.85</f>
        <v>#REF!</v>
      </c>
      <c r="AQ12" s="13" t="e">
        <f>'C завтраками| Bed and breakfast'!#REF!*0.85</f>
        <v>#REF!</v>
      </c>
      <c r="AR12" s="13" t="e">
        <f>'C завтраками| Bed and breakfast'!#REF!*0.85</f>
        <v>#REF!</v>
      </c>
      <c r="AS12" s="13" t="e">
        <f>'C завтраками| Bed and breakfast'!#REF!*0.85</f>
        <v>#REF!</v>
      </c>
      <c r="AT12" s="13" t="e">
        <f>'C завтраками| Bed and breakfast'!#REF!*0.85</f>
        <v>#REF!</v>
      </c>
      <c r="AU12" s="13" t="e">
        <f>'C завтраками| Bed and breakfast'!#REF!*0.85</f>
        <v>#REF!</v>
      </c>
      <c r="AV12" s="13" t="e">
        <f>'C завтраками| Bed and breakfast'!#REF!*0.85</f>
        <v>#REF!</v>
      </c>
      <c r="AW12" s="13" t="e">
        <f>'C завтраками| Bed and breakfast'!#REF!*0.85</f>
        <v>#REF!</v>
      </c>
      <c r="AX12" s="13" t="e">
        <f>'C завтраками| Bed and breakfast'!#REF!*0.85</f>
        <v>#REF!</v>
      </c>
      <c r="AY12" s="13" t="e">
        <f>'C завтраками| Bed and breakfast'!#REF!*0.85</f>
        <v>#REF!</v>
      </c>
      <c r="AZ12" s="13" t="e">
        <f>'C завтраками| Bed and breakfast'!#REF!*0.85</f>
        <v>#REF!</v>
      </c>
      <c r="BA12" s="13" t="e">
        <f>'C завтраками| Bed and breakfast'!#REF!*0.85</f>
        <v>#REF!</v>
      </c>
      <c r="BB12" s="13" t="e">
        <f>'C завтраками| Bed and breakfast'!#REF!*0.85</f>
        <v>#REF!</v>
      </c>
      <c r="BC12" s="13" t="e">
        <f>'C завтраками| Bed and breakfast'!#REF!*0.85</f>
        <v>#REF!</v>
      </c>
      <c r="BD12" s="13" t="e">
        <f>'C завтраками| Bed and breakfast'!#REF!*0.85</f>
        <v>#REF!</v>
      </c>
      <c r="BE12" s="13" t="e">
        <f>'C завтраками| Bed and breakfast'!#REF!*0.85</f>
        <v>#REF!</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c r="M13" s="13" t="e">
        <f>'C завтраками| Bed and breakfast'!#REF!*0.85</f>
        <v>#REF!</v>
      </c>
      <c r="N13" s="13" t="e">
        <f>'C завтраками| Bed and breakfast'!#REF!*0.85</f>
        <v>#REF!</v>
      </c>
      <c r="O13" s="13" t="e">
        <f>'C завтраками| Bed and breakfast'!#REF!*0.85</f>
        <v>#REF!</v>
      </c>
      <c r="P13" s="13" t="e">
        <f>'C завтраками| Bed and breakfast'!#REF!*0.85</f>
        <v>#REF!</v>
      </c>
      <c r="Q13" s="13" t="e">
        <f>'C завтраками| Bed and breakfast'!#REF!*0.85</f>
        <v>#REF!</v>
      </c>
      <c r="R13" s="13" t="e">
        <f>'C завтраками| Bed and breakfast'!#REF!*0.85</f>
        <v>#REF!</v>
      </c>
      <c r="S13" s="13" t="e">
        <f>'C завтраками| Bed and breakfast'!#REF!*0.85</f>
        <v>#REF!</v>
      </c>
      <c r="T13" s="13" t="e">
        <f>'C завтраками| Bed and breakfast'!#REF!*0.85</f>
        <v>#REF!</v>
      </c>
      <c r="U13" s="13" t="e">
        <f>'C завтраками| Bed and breakfast'!#REF!*0.85</f>
        <v>#REF!</v>
      </c>
      <c r="V13" s="13" t="e">
        <f>'C завтраками| Bed and breakfast'!#REF!*0.85</f>
        <v>#REF!</v>
      </c>
      <c r="W13" s="13" t="e">
        <f>'C завтраками| Bed and breakfast'!#REF!*0.85</f>
        <v>#REF!</v>
      </c>
      <c r="X13" s="13" t="e">
        <f>'C завтраками| Bed and breakfast'!#REF!*0.85</f>
        <v>#REF!</v>
      </c>
      <c r="Y13" s="13" t="e">
        <f>'C завтраками| Bed and breakfast'!#REF!*0.85</f>
        <v>#REF!</v>
      </c>
      <c r="Z13" s="13" t="e">
        <f>'C завтраками| Bed and breakfast'!#REF!*0.85</f>
        <v>#REF!</v>
      </c>
      <c r="AA13" s="13" t="e">
        <f>'C завтраками| Bed and breakfast'!#REF!*0.85</f>
        <v>#REF!</v>
      </c>
      <c r="AB13" s="13" t="e">
        <f>'C завтраками| Bed and breakfast'!#REF!*0.85</f>
        <v>#REF!</v>
      </c>
      <c r="AC13" s="13" t="e">
        <f>'C завтраками| Bed and breakfast'!#REF!*0.85</f>
        <v>#REF!</v>
      </c>
      <c r="AD13" s="13" t="e">
        <f>'C завтраками| Bed and breakfast'!#REF!*0.85</f>
        <v>#REF!</v>
      </c>
      <c r="AE13" s="13" t="e">
        <f>'C завтраками| Bed and breakfast'!#REF!*0.85</f>
        <v>#REF!</v>
      </c>
      <c r="AF13" s="13" t="e">
        <f>'C завтраками| Bed and breakfast'!#REF!*0.85</f>
        <v>#REF!</v>
      </c>
      <c r="AG13" s="13" t="e">
        <f>'C завтраками| Bed and breakfast'!#REF!*0.85</f>
        <v>#REF!</v>
      </c>
      <c r="AH13" s="13" t="e">
        <f>'C завтраками| Bed and breakfast'!#REF!*0.85</f>
        <v>#REF!</v>
      </c>
      <c r="AI13" s="13" t="e">
        <f>'C завтраками| Bed and breakfast'!#REF!*0.85</f>
        <v>#REF!</v>
      </c>
      <c r="AJ13" s="13" t="e">
        <f>'C завтраками| Bed and breakfast'!#REF!*0.85</f>
        <v>#REF!</v>
      </c>
      <c r="AK13" s="13" t="e">
        <f>'C завтраками| Bed and breakfast'!#REF!*0.85</f>
        <v>#REF!</v>
      </c>
      <c r="AL13" s="13" t="e">
        <f>'C завтраками| Bed and breakfast'!#REF!*0.85</f>
        <v>#REF!</v>
      </c>
      <c r="AM13" s="13" t="e">
        <f>'C завтраками| Bed and breakfast'!#REF!*0.85</f>
        <v>#REF!</v>
      </c>
      <c r="AN13" s="13" t="e">
        <f>'C завтраками| Bed and breakfast'!#REF!*0.85</f>
        <v>#REF!</v>
      </c>
      <c r="AO13" s="13" t="e">
        <f>'C завтраками| Bed and breakfast'!#REF!*0.85</f>
        <v>#REF!</v>
      </c>
      <c r="AP13" s="13" t="e">
        <f>'C завтраками| Bed and breakfast'!#REF!*0.85</f>
        <v>#REF!</v>
      </c>
      <c r="AQ13" s="13" t="e">
        <f>'C завтраками| Bed and breakfast'!#REF!*0.85</f>
        <v>#REF!</v>
      </c>
      <c r="AR13" s="13" t="e">
        <f>'C завтраками| Bed and breakfast'!#REF!*0.85</f>
        <v>#REF!</v>
      </c>
      <c r="AS13" s="13" t="e">
        <f>'C завтраками| Bed and breakfast'!#REF!*0.85</f>
        <v>#REF!</v>
      </c>
      <c r="AT13" s="13" t="e">
        <f>'C завтраками| Bed and breakfast'!#REF!*0.85</f>
        <v>#REF!</v>
      </c>
      <c r="AU13" s="13" t="e">
        <f>'C завтраками| Bed and breakfast'!#REF!*0.85</f>
        <v>#REF!</v>
      </c>
      <c r="AV13" s="13" t="e">
        <f>'C завтраками| Bed and breakfast'!#REF!*0.85</f>
        <v>#REF!</v>
      </c>
      <c r="AW13" s="13" t="e">
        <f>'C завтраками| Bed and breakfast'!#REF!*0.85</f>
        <v>#REF!</v>
      </c>
      <c r="AX13" s="13" t="e">
        <f>'C завтраками| Bed and breakfast'!#REF!*0.85</f>
        <v>#REF!</v>
      </c>
      <c r="AY13" s="13" t="e">
        <f>'C завтраками| Bed and breakfast'!#REF!*0.85</f>
        <v>#REF!</v>
      </c>
      <c r="AZ13" s="13" t="e">
        <f>'C завтраками| Bed and breakfast'!#REF!*0.85</f>
        <v>#REF!</v>
      </c>
      <c r="BA13" s="13" t="e">
        <f>'C завтраками| Bed and breakfast'!#REF!*0.85</f>
        <v>#REF!</v>
      </c>
      <c r="BB13" s="13" t="e">
        <f>'C завтраками| Bed and breakfast'!#REF!*0.85</f>
        <v>#REF!</v>
      </c>
      <c r="BC13" s="13" t="e">
        <f>'C завтраками| Bed and breakfast'!#REF!*0.85</f>
        <v>#REF!</v>
      </c>
      <c r="BD13" s="13" t="e">
        <f>'C завтраками| Bed and breakfast'!#REF!*0.85</f>
        <v>#REF!</v>
      </c>
      <c r="BE13" s="13" t="e">
        <f>'C завтраками| Bed and breakfast'!#REF!*0.85</f>
        <v>#REF!</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c r="M15" s="13" t="e">
        <f>'C завтраками| Bed and breakfast'!#REF!*0.85</f>
        <v>#REF!</v>
      </c>
      <c r="N15" s="13" t="e">
        <f>'C завтраками| Bed and breakfast'!#REF!*0.85</f>
        <v>#REF!</v>
      </c>
      <c r="O15" s="13" t="e">
        <f>'C завтраками| Bed and breakfast'!#REF!*0.85</f>
        <v>#REF!</v>
      </c>
      <c r="P15" s="13" t="e">
        <f>'C завтраками| Bed and breakfast'!#REF!*0.85</f>
        <v>#REF!</v>
      </c>
      <c r="Q15" s="13" t="e">
        <f>'C завтраками| Bed and breakfast'!#REF!*0.85</f>
        <v>#REF!</v>
      </c>
      <c r="R15" s="13" t="e">
        <f>'C завтраками| Bed and breakfast'!#REF!*0.85</f>
        <v>#REF!</v>
      </c>
      <c r="S15" s="13" t="e">
        <f>'C завтраками| Bed and breakfast'!#REF!*0.85</f>
        <v>#REF!</v>
      </c>
      <c r="T15" s="13" t="e">
        <f>'C завтраками| Bed and breakfast'!#REF!*0.85</f>
        <v>#REF!</v>
      </c>
      <c r="U15" s="13" t="e">
        <f>'C завтраками| Bed and breakfast'!#REF!*0.85</f>
        <v>#REF!</v>
      </c>
      <c r="V15" s="13" t="e">
        <f>'C завтраками| Bed and breakfast'!#REF!*0.85</f>
        <v>#REF!</v>
      </c>
      <c r="W15" s="13" t="e">
        <f>'C завтраками| Bed and breakfast'!#REF!*0.85</f>
        <v>#REF!</v>
      </c>
      <c r="X15" s="13" t="e">
        <f>'C завтраками| Bed and breakfast'!#REF!*0.85</f>
        <v>#REF!</v>
      </c>
      <c r="Y15" s="13" t="e">
        <f>'C завтраками| Bed and breakfast'!#REF!*0.85</f>
        <v>#REF!</v>
      </c>
      <c r="Z15" s="13" t="e">
        <f>'C завтраками| Bed and breakfast'!#REF!*0.85</f>
        <v>#REF!</v>
      </c>
      <c r="AA15" s="13" t="e">
        <f>'C завтраками| Bed and breakfast'!#REF!*0.85</f>
        <v>#REF!</v>
      </c>
      <c r="AB15" s="13" t="e">
        <f>'C завтраками| Bed and breakfast'!#REF!*0.85</f>
        <v>#REF!</v>
      </c>
      <c r="AC15" s="13" t="e">
        <f>'C завтраками| Bed and breakfast'!#REF!*0.85</f>
        <v>#REF!</v>
      </c>
      <c r="AD15" s="13" t="e">
        <f>'C завтраками| Bed and breakfast'!#REF!*0.85</f>
        <v>#REF!</v>
      </c>
      <c r="AE15" s="13" t="e">
        <f>'C завтраками| Bed and breakfast'!#REF!*0.85</f>
        <v>#REF!</v>
      </c>
      <c r="AF15" s="13" t="e">
        <f>'C завтраками| Bed and breakfast'!#REF!*0.85</f>
        <v>#REF!</v>
      </c>
      <c r="AG15" s="13" t="e">
        <f>'C завтраками| Bed and breakfast'!#REF!*0.85</f>
        <v>#REF!</v>
      </c>
      <c r="AH15" s="13" t="e">
        <f>'C завтраками| Bed and breakfast'!#REF!*0.85</f>
        <v>#REF!</v>
      </c>
      <c r="AI15" s="13" t="e">
        <f>'C завтраками| Bed and breakfast'!#REF!*0.85</f>
        <v>#REF!</v>
      </c>
      <c r="AJ15" s="13" t="e">
        <f>'C завтраками| Bed and breakfast'!#REF!*0.85</f>
        <v>#REF!</v>
      </c>
      <c r="AK15" s="13" t="e">
        <f>'C завтраками| Bed and breakfast'!#REF!*0.85</f>
        <v>#REF!</v>
      </c>
      <c r="AL15" s="13" t="e">
        <f>'C завтраками| Bed and breakfast'!#REF!*0.85</f>
        <v>#REF!</v>
      </c>
      <c r="AM15" s="13" t="e">
        <f>'C завтраками| Bed and breakfast'!#REF!*0.85</f>
        <v>#REF!</v>
      </c>
      <c r="AN15" s="13" t="e">
        <f>'C завтраками| Bed and breakfast'!#REF!*0.85</f>
        <v>#REF!</v>
      </c>
      <c r="AO15" s="13" t="e">
        <f>'C завтраками| Bed and breakfast'!#REF!*0.85</f>
        <v>#REF!</v>
      </c>
      <c r="AP15" s="13" t="e">
        <f>'C завтраками| Bed and breakfast'!#REF!*0.85</f>
        <v>#REF!</v>
      </c>
      <c r="AQ15" s="13" t="e">
        <f>'C завтраками| Bed and breakfast'!#REF!*0.85</f>
        <v>#REF!</v>
      </c>
      <c r="AR15" s="13" t="e">
        <f>'C завтраками| Bed and breakfast'!#REF!*0.85</f>
        <v>#REF!</v>
      </c>
      <c r="AS15" s="13" t="e">
        <f>'C завтраками| Bed and breakfast'!#REF!*0.85</f>
        <v>#REF!</v>
      </c>
      <c r="AT15" s="13" t="e">
        <f>'C завтраками| Bed and breakfast'!#REF!*0.85</f>
        <v>#REF!</v>
      </c>
      <c r="AU15" s="13" t="e">
        <f>'C завтраками| Bed and breakfast'!#REF!*0.85</f>
        <v>#REF!</v>
      </c>
      <c r="AV15" s="13" t="e">
        <f>'C завтраками| Bed and breakfast'!#REF!*0.85</f>
        <v>#REF!</v>
      </c>
      <c r="AW15" s="13" t="e">
        <f>'C завтраками| Bed and breakfast'!#REF!*0.85</f>
        <v>#REF!</v>
      </c>
      <c r="AX15" s="13" t="e">
        <f>'C завтраками| Bed and breakfast'!#REF!*0.85</f>
        <v>#REF!</v>
      </c>
      <c r="AY15" s="13" t="e">
        <f>'C завтраками| Bed and breakfast'!#REF!*0.85</f>
        <v>#REF!</v>
      </c>
      <c r="AZ15" s="13" t="e">
        <f>'C завтраками| Bed and breakfast'!#REF!*0.85</f>
        <v>#REF!</v>
      </c>
      <c r="BA15" s="13" t="e">
        <f>'C завтраками| Bed and breakfast'!#REF!*0.85</f>
        <v>#REF!</v>
      </c>
      <c r="BB15" s="13" t="e">
        <f>'C завтраками| Bed and breakfast'!#REF!*0.85</f>
        <v>#REF!</v>
      </c>
      <c r="BC15" s="13" t="e">
        <f>'C завтраками| Bed and breakfast'!#REF!*0.85</f>
        <v>#REF!</v>
      </c>
      <c r="BD15" s="13" t="e">
        <f>'C завтраками| Bed and breakfast'!#REF!*0.85</f>
        <v>#REF!</v>
      </c>
      <c r="BE15" s="13" t="e">
        <f>'C завтраками| Bed and breakfast'!#REF!*0.85</f>
        <v>#REF!</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t="e">
        <f>'C завтраками| Bed and breakfast'!#REF!*0.85</f>
        <v>#REF!</v>
      </c>
      <c r="H16" s="13" t="e">
        <f>'C завтраками| Bed and breakfast'!#REF!*0.85</f>
        <v>#REF!</v>
      </c>
      <c r="I16" s="13" t="e">
        <f>'C завтраками| Bed and breakfast'!#REF!*0.85</f>
        <v>#REF!</v>
      </c>
      <c r="J16" s="13" t="e">
        <f>'C завтраками| Bed and breakfast'!#REF!*0.85</f>
        <v>#REF!</v>
      </c>
      <c r="K16" s="13" t="e">
        <f>'C завтраками| Bed and breakfast'!#REF!*0.85</f>
        <v>#REF!</v>
      </c>
      <c r="L16" s="13" t="e">
        <f>'C завтраками| Bed and breakfast'!#REF!*0.85</f>
        <v>#REF!</v>
      </c>
      <c r="M16" s="13" t="e">
        <f>'C завтраками| Bed and breakfast'!#REF!*0.85</f>
        <v>#REF!</v>
      </c>
      <c r="N16" s="13" t="e">
        <f>'C завтраками| Bed and breakfast'!#REF!*0.85</f>
        <v>#REF!</v>
      </c>
      <c r="O16" s="13" t="e">
        <f>'C завтраками| Bed and breakfast'!#REF!*0.85</f>
        <v>#REF!</v>
      </c>
      <c r="P16" s="13" t="e">
        <f>'C завтраками| Bed and breakfast'!#REF!*0.85</f>
        <v>#REF!</v>
      </c>
      <c r="Q16" s="13" t="e">
        <f>'C завтраками| Bed and breakfast'!#REF!*0.85</f>
        <v>#REF!</v>
      </c>
      <c r="R16" s="13" t="e">
        <f>'C завтраками| Bed and breakfast'!#REF!*0.85</f>
        <v>#REF!</v>
      </c>
      <c r="S16" s="13" t="e">
        <f>'C завтраками| Bed and breakfast'!#REF!*0.85</f>
        <v>#REF!</v>
      </c>
      <c r="T16" s="13" t="e">
        <f>'C завтраками| Bed and breakfast'!#REF!*0.85</f>
        <v>#REF!</v>
      </c>
      <c r="U16" s="13" t="e">
        <f>'C завтраками| Bed and breakfast'!#REF!*0.85</f>
        <v>#REF!</v>
      </c>
      <c r="V16" s="13" t="e">
        <f>'C завтраками| Bed and breakfast'!#REF!*0.85</f>
        <v>#REF!</v>
      </c>
      <c r="W16" s="13" t="e">
        <f>'C завтраками| Bed and breakfast'!#REF!*0.85</f>
        <v>#REF!</v>
      </c>
      <c r="X16" s="13" t="e">
        <f>'C завтраками| Bed and breakfast'!#REF!*0.85</f>
        <v>#REF!</v>
      </c>
      <c r="Y16" s="13" t="e">
        <f>'C завтраками| Bed and breakfast'!#REF!*0.85</f>
        <v>#REF!</v>
      </c>
      <c r="Z16" s="13" t="e">
        <f>'C завтраками| Bed and breakfast'!#REF!*0.85</f>
        <v>#REF!</v>
      </c>
      <c r="AA16" s="13" t="e">
        <f>'C завтраками| Bed and breakfast'!#REF!*0.85</f>
        <v>#REF!</v>
      </c>
      <c r="AB16" s="13" t="e">
        <f>'C завтраками| Bed and breakfast'!#REF!*0.85</f>
        <v>#REF!</v>
      </c>
      <c r="AC16" s="13" t="e">
        <f>'C завтраками| Bed and breakfast'!#REF!*0.85</f>
        <v>#REF!</v>
      </c>
      <c r="AD16" s="13" t="e">
        <f>'C завтраками| Bed and breakfast'!#REF!*0.85</f>
        <v>#REF!</v>
      </c>
      <c r="AE16" s="13" t="e">
        <f>'C завтраками| Bed and breakfast'!#REF!*0.85</f>
        <v>#REF!</v>
      </c>
      <c r="AF16" s="13" t="e">
        <f>'C завтраками| Bed and breakfast'!#REF!*0.85</f>
        <v>#REF!</v>
      </c>
      <c r="AG16" s="13" t="e">
        <f>'C завтраками| Bed and breakfast'!#REF!*0.85</f>
        <v>#REF!</v>
      </c>
      <c r="AH16" s="13" t="e">
        <f>'C завтраками| Bed and breakfast'!#REF!*0.85</f>
        <v>#REF!</v>
      </c>
      <c r="AI16" s="13" t="e">
        <f>'C завтраками| Bed and breakfast'!#REF!*0.85</f>
        <v>#REF!</v>
      </c>
      <c r="AJ16" s="13" t="e">
        <f>'C завтраками| Bed and breakfast'!#REF!*0.85</f>
        <v>#REF!</v>
      </c>
      <c r="AK16" s="13" t="e">
        <f>'C завтраками| Bed and breakfast'!#REF!*0.85</f>
        <v>#REF!</v>
      </c>
      <c r="AL16" s="13" t="e">
        <f>'C завтраками| Bed and breakfast'!#REF!*0.85</f>
        <v>#REF!</v>
      </c>
      <c r="AM16" s="13" t="e">
        <f>'C завтраками| Bed and breakfast'!#REF!*0.85</f>
        <v>#REF!</v>
      </c>
      <c r="AN16" s="13" t="e">
        <f>'C завтраками| Bed and breakfast'!#REF!*0.85</f>
        <v>#REF!</v>
      </c>
      <c r="AO16" s="13" t="e">
        <f>'C завтраками| Bed and breakfast'!#REF!*0.85</f>
        <v>#REF!</v>
      </c>
      <c r="AP16" s="13" t="e">
        <f>'C завтраками| Bed and breakfast'!#REF!*0.85</f>
        <v>#REF!</v>
      </c>
      <c r="AQ16" s="13" t="e">
        <f>'C завтраками| Bed and breakfast'!#REF!*0.85</f>
        <v>#REF!</v>
      </c>
      <c r="AR16" s="13" t="e">
        <f>'C завтраками| Bed and breakfast'!#REF!*0.85</f>
        <v>#REF!</v>
      </c>
      <c r="AS16" s="13" t="e">
        <f>'C завтраками| Bed and breakfast'!#REF!*0.85</f>
        <v>#REF!</v>
      </c>
      <c r="AT16" s="13" t="e">
        <f>'C завтраками| Bed and breakfast'!#REF!*0.85</f>
        <v>#REF!</v>
      </c>
      <c r="AU16" s="13" t="e">
        <f>'C завтраками| Bed and breakfast'!#REF!*0.85</f>
        <v>#REF!</v>
      </c>
      <c r="AV16" s="13" t="e">
        <f>'C завтраками| Bed and breakfast'!#REF!*0.85</f>
        <v>#REF!</v>
      </c>
      <c r="AW16" s="13" t="e">
        <f>'C завтраками| Bed and breakfast'!#REF!*0.85</f>
        <v>#REF!</v>
      </c>
      <c r="AX16" s="13" t="e">
        <f>'C завтраками| Bed and breakfast'!#REF!*0.85</f>
        <v>#REF!</v>
      </c>
      <c r="AY16" s="13" t="e">
        <f>'C завтраками| Bed and breakfast'!#REF!*0.85</f>
        <v>#REF!</v>
      </c>
      <c r="AZ16" s="13" t="e">
        <f>'C завтраками| Bed and breakfast'!#REF!*0.85</f>
        <v>#REF!</v>
      </c>
      <c r="BA16" s="13" t="e">
        <f>'C завтраками| Bed and breakfast'!#REF!*0.85</f>
        <v>#REF!</v>
      </c>
      <c r="BB16" s="13" t="e">
        <f>'C завтраками| Bed and breakfast'!#REF!*0.85</f>
        <v>#REF!</v>
      </c>
      <c r="BC16" s="13" t="e">
        <f>'C завтраками| Bed and breakfast'!#REF!*0.85</f>
        <v>#REF!</v>
      </c>
      <c r="BD16" s="13" t="e">
        <f>'C завтраками| Bed and breakfast'!#REF!*0.85</f>
        <v>#REF!</v>
      </c>
      <c r="BE16" s="13" t="e">
        <f>'C завтраками| Bed and breakfast'!#REF!*0.85</f>
        <v>#REF!</v>
      </c>
    </row>
    <row r="17" spans="1:57" s="16" customFormat="1" ht="12" customHeight="1" x14ac:dyDescent="0.2">
      <c r="A17" s="279" t="s">
        <v>377</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t="e">
        <f>'C завтраками| Bed and breakfast'!#REF!*0.85</f>
        <v>#REF!</v>
      </c>
      <c r="H18" s="13" t="e">
        <f>'C завтраками| Bed and breakfast'!#REF!*0.85</f>
        <v>#REF!</v>
      </c>
      <c r="I18" s="13" t="e">
        <f>'C завтраками| Bed and breakfast'!#REF!*0.85</f>
        <v>#REF!</v>
      </c>
      <c r="J18" s="13" t="e">
        <f>'C завтраками| Bed and breakfast'!#REF!*0.85</f>
        <v>#REF!</v>
      </c>
      <c r="K18" s="13" t="e">
        <f>'C завтраками| Bed and breakfast'!#REF!*0.85</f>
        <v>#REF!</v>
      </c>
      <c r="L18" s="13" t="e">
        <f>'C завтраками| Bed and breakfast'!#REF!*0.85</f>
        <v>#REF!</v>
      </c>
      <c r="M18" s="13" t="e">
        <f>'C завтраками| Bed and breakfast'!#REF!*0.85</f>
        <v>#REF!</v>
      </c>
      <c r="N18" s="13" t="e">
        <f>'C завтраками| Bed and breakfast'!#REF!*0.85</f>
        <v>#REF!</v>
      </c>
      <c r="O18" s="13" t="e">
        <f>'C завтраками| Bed and breakfast'!#REF!*0.85</f>
        <v>#REF!</v>
      </c>
      <c r="P18" s="13" t="e">
        <f>'C завтраками| Bed and breakfast'!#REF!*0.85</f>
        <v>#REF!</v>
      </c>
      <c r="Q18" s="13" t="e">
        <f>'C завтраками| Bed and breakfast'!#REF!*0.85</f>
        <v>#REF!</v>
      </c>
      <c r="R18" s="13" t="e">
        <f>'C завтраками| Bed and breakfast'!#REF!*0.85</f>
        <v>#REF!</v>
      </c>
      <c r="S18" s="13" t="e">
        <f>'C завтраками| Bed and breakfast'!#REF!*0.85</f>
        <v>#REF!</v>
      </c>
      <c r="T18" s="13" t="e">
        <f>'C завтраками| Bed and breakfast'!#REF!*0.85</f>
        <v>#REF!</v>
      </c>
      <c r="U18" s="13" t="e">
        <f>'C завтраками| Bed and breakfast'!#REF!*0.85</f>
        <v>#REF!</v>
      </c>
      <c r="V18" s="13" t="e">
        <f>'C завтраками| Bed and breakfast'!#REF!*0.85</f>
        <v>#REF!</v>
      </c>
      <c r="W18" s="13" t="e">
        <f>'C завтраками| Bed and breakfast'!#REF!*0.85</f>
        <v>#REF!</v>
      </c>
      <c r="X18" s="13" t="e">
        <f>'C завтраками| Bed and breakfast'!#REF!*0.85</f>
        <v>#REF!</v>
      </c>
      <c r="Y18" s="13" t="e">
        <f>'C завтраками| Bed and breakfast'!#REF!*0.85</f>
        <v>#REF!</v>
      </c>
      <c r="Z18" s="13" t="e">
        <f>'C завтраками| Bed and breakfast'!#REF!*0.85</f>
        <v>#REF!</v>
      </c>
      <c r="AA18" s="13" t="e">
        <f>'C завтраками| Bed and breakfast'!#REF!*0.85</f>
        <v>#REF!</v>
      </c>
      <c r="AB18" s="13" t="e">
        <f>'C завтраками| Bed and breakfast'!#REF!*0.85</f>
        <v>#REF!</v>
      </c>
      <c r="AC18" s="13" t="e">
        <f>'C завтраками| Bed and breakfast'!#REF!*0.85</f>
        <v>#REF!</v>
      </c>
      <c r="AD18" s="13" t="e">
        <f>'C завтраками| Bed and breakfast'!#REF!*0.85</f>
        <v>#REF!</v>
      </c>
      <c r="AE18" s="13" t="e">
        <f>'C завтраками| Bed and breakfast'!#REF!*0.85</f>
        <v>#REF!</v>
      </c>
      <c r="AF18" s="13" t="e">
        <f>'C завтраками| Bed and breakfast'!#REF!*0.85</f>
        <v>#REF!</v>
      </c>
      <c r="AG18" s="13" t="e">
        <f>'C завтраками| Bed and breakfast'!#REF!*0.85</f>
        <v>#REF!</v>
      </c>
      <c r="AH18" s="13" t="e">
        <f>'C завтраками| Bed and breakfast'!#REF!*0.85</f>
        <v>#REF!</v>
      </c>
      <c r="AI18" s="13" t="e">
        <f>'C завтраками| Bed and breakfast'!#REF!*0.85</f>
        <v>#REF!</v>
      </c>
      <c r="AJ18" s="13" t="e">
        <f>'C завтраками| Bed and breakfast'!#REF!*0.85</f>
        <v>#REF!</v>
      </c>
      <c r="AK18" s="13" t="e">
        <f>'C завтраками| Bed and breakfast'!#REF!*0.85</f>
        <v>#REF!</v>
      </c>
      <c r="AL18" s="13" t="e">
        <f>'C завтраками| Bed and breakfast'!#REF!*0.85</f>
        <v>#REF!</v>
      </c>
      <c r="AM18" s="13" t="e">
        <f>'C завтраками| Bed and breakfast'!#REF!*0.85</f>
        <v>#REF!</v>
      </c>
      <c r="AN18" s="13" t="e">
        <f>'C завтраками| Bed and breakfast'!#REF!*0.85</f>
        <v>#REF!</v>
      </c>
      <c r="AO18" s="13" t="e">
        <f>'C завтраками| Bed and breakfast'!#REF!*0.85</f>
        <v>#REF!</v>
      </c>
      <c r="AP18" s="13" t="e">
        <f>'C завтраками| Bed and breakfast'!#REF!*0.85</f>
        <v>#REF!</v>
      </c>
      <c r="AQ18" s="13" t="e">
        <f>'C завтраками| Bed and breakfast'!#REF!*0.85</f>
        <v>#REF!</v>
      </c>
      <c r="AR18" s="13" t="e">
        <f>'C завтраками| Bed and breakfast'!#REF!*0.85</f>
        <v>#REF!</v>
      </c>
      <c r="AS18" s="13" t="e">
        <f>'C завтраками| Bed and breakfast'!#REF!*0.85</f>
        <v>#REF!</v>
      </c>
      <c r="AT18" s="13" t="e">
        <f>'C завтраками| Bed and breakfast'!#REF!*0.85</f>
        <v>#REF!</v>
      </c>
      <c r="AU18" s="13" t="e">
        <f>'C завтраками| Bed and breakfast'!#REF!*0.85</f>
        <v>#REF!</v>
      </c>
      <c r="AV18" s="13" t="e">
        <f>'C завтраками| Bed and breakfast'!#REF!*0.85</f>
        <v>#REF!</v>
      </c>
      <c r="AW18" s="13" t="e">
        <f>'C завтраками| Bed and breakfast'!#REF!*0.85</f>
        <v>#REF!</v>
      </c>
      <c r="AX18" s="13" t="e">
        <f>'C завтраками| Bed and breakfast'!#REF!*0.85</f>
        <v>#REF!</v>
      </c>
      <c r="AY18" s="13" t="e">
        <f>'C завтраками| Bed and breakfast'!#REF!*0.85</f>
        <v>#REF!</v>
      </c>
      <c r="AZ18" s="13" t="e">
        <f>'C завтраками| Bed and breakfast'!#REF!*0.85</f>
        <v>#REF!</v>
      </c>
      <c r="BA18" s="13" t="e">
        <f>'C завтраками| Bed and breakfast'!#REF!*0.85</f>
        <v>#REF!</v>
      </c>
      <c r="BB18" s="13" t="e">
        <f>'C завтраками| Bed and breakfast'!#REF!*0.85</f>
        <v>#REF!</v>
      </c>
      <c r="BC18" s="13" t="e">
        <f>'C завтраками| Bed and breakfast'!#REF!*0.85</f>
        <v>#REF!</v>
      </c>
      <c r="BD18" s="13" t="e">
        <f>'C завтраками| Bed and breakfast'!#REF!*0.85</f>
        <v>#REF!</v>
      </c>
      <c r="BE18" s="13" t="e">
        <f>'C завтраками| Bed and breakfast'!#REF!*0.85</f>
        <v>#REF!</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t="e">
        <f>'C завтраками| Bed and breakfast'!#REF!*0.85</f>
        <v>#REF!</v>
      </c>
      <c r="H19" s="13" t="e">
        <f>'C завтраками| Bed and breakfast'!#REF!*0.85</f>
        <v>#REF!</v>
      </c>
      <c r="I19" s="13" t="e">
        <f>'C завтраками| Bed and breakfast'!#REF!*0.85</f>
        <v>#REF!</v>
      </c>
      <c r="J19" s="13" t="e">
        <f>'C завтраками| Bed and breakfast'!#REF!*0.85</f>
        <v>#REF!</v>
      </c>
      <c r="K19" s="13" t="e">
        <f>'C завтраками| Bed and breakfast'!#REF!*0.85</f>
        <v>#REF!</v>
      </c>
      <c r="L19" s="13" t="e">
        <f>'C завтраками| Bed and breakfast'!#REF!*0.85</f>
        <v>#REF!</v>
      </c>
      <c r="M19" s="13" t="e">
        <f>'C завтраками| Bed and breakfast'!#REF!*0.85</f>
        <v>#REF!</v>
      </c>
      <c r="N19" s="13" t="e">
        <f>'C завтраками| Bed and breakfast'!#REF!*0.85</f>
        <v>#REF!</v>
      </c>
      <c r="O19" s="13" t="e">
        <f>'C завтраками| Bed and breakfast'!#REF!*0.85</f>
        <v>#REF!</v>
      </c>
      <c r="P19" s="13" t="e">
        <f>'C завтраками| Bed and breakfast'!#REF!*0.85</f>
        <v>#REF!</v>
      </c>
      <c r="Q19" s="13" t="e">
        <f>'C завтраками| Bed and breakfast'!#REF!*0.85</f>
        <v>#REF!</v>
      </c>
      <c r="R19" s="13" t="e">
        <f>'C завтраками| Bed and breakfast'!#REF!*0.85</f>
        <v>#REF!</v>
      </c>
      <c r="S19" s="13" t="e">
        <f>'C завтраками| Bed and breakfast'!#REF!*0.85</f>
        <v>#REF!</v>
      </c>
      <c r="T19" s="13" t="e">
        <f>'C завтраками| Bed and breakfast'!#REF!*0.85</f>
        <v>#REF!</v>
      </c>
      <c r="U19" s="13" t="e">
        <f>'C завтраками| Bed and breakfast'!#REF!*0.85</f>
        <v>#REF!</v>
      </c>
      <c r="V19" s="13" t="e">
        <f>'C завтраками| Bed and breakfast'!#REF!*0.85</f>
        <v>#REF!</v>
      </c>
      <c r="W19" s="13" t="e">
        <f>'C завтраками| Bed and breakfast'!#REF!*0.85</f>
        <v>#REF!</v>
      </c>
      <c r="X19" s="13" t="e">
        <f>'C завтраками| Bed and breakfast'!#REF!*0.85</f>
        <v>#REF!</v>
      </c>
      <c r="Y19" s="13" t="e">
        <f>'C завтраками| Bed and breakfast'!#REF!*0.85</f>
        <v>#REF!</v>
      </c>
      <c r="Z19" s="13" t="e">
        <f>'C завтраками| Bed and breakfast'!#REF!*0.85</f>
        <v>#REF!</v>
      </c>
      <c r="AA19" s="13" t="e">
        <f>'C завтраками| Bed and breakfast'!#REF!*0.85</f>
        <v>#REF!</v>
      </c>
      <c r="AB19" s="13" t="e">
        <f>'C завтраками| Bed and breakfast'!#REF!*0.85</f>
        <v>#REF!</v>
      </c>
      <c r="AC19" s="13" t="e">
        <f>'C завтраками| Bed and breakfast'!#REF!*0.85</f>
        <v>#REF!</v>
      </c>
      <c r="AD19" s="13" t="e">
        <f>'C завтраками| Bed and breakfast'!#REF!*0.85</f>
        <v>#REF!</v>
      </c>
      <c r="AE19" s="13" t="e">
        <f>'C завтраками| Bed and breakfast'!#REF!*0.85</f>
        <v>#REF!</v>
      </c>
      <c r="AF19" s="13" t="e">
        <f>'C завтраками| Bed and breakfast'!#REF!*0.85</f>
        <v>#REF!</v>
      </c>
      <c r="AG19" s="13" t="e">
        <f>'C завтраками| Bed and breakfast'!#REF!*0.85</f>
        <v>#REF!</v>
      </c>
      <c r="AH19" s="13" t="e">
        <f>'C завтраками| Bed and breakfast'!#REF!*0.85</f>
        <v>#REF!</v>
      </c>
      <c r="AI19" s="13" t="e">
        <f>'C завтраками| Bed and breakfast'!#REF!*0.85</f>
        <v>#REF!</v>
      </c>
      <c r="AJ19" s="13" t="e">
        <f>'C завтраками| Bed and breakfast'!#REF!*0.85</f>
        <v>#REF!</v>
      </c>
      <c r="AK19" s="13" t="e">
        <f>'C завтраками| Bed and breakfast'!#REF!*0.85</f>
        <v>#REF!</v>
      </c>
      <c r="AL19" s="13" t="e">
        <f>'C завтраками| Bed and breakfast'!#REF!*0.85</f>
        <v>#REF!</v>
      </c>
      <c r="AM19" s="13" t="e">
        <f>'C завтраками| Bed and breakfast'!#REF!*0.85</f>
        <v>#REF!</v>
      </c>
      <c r="AN19" s="13" t="e">
        <f>'C завтраками| Bed and breakfast'!#REF!*0.85</f>
        <v>#REF!</v>
      </c>
      <c r="AO19" s="13" t="e">
        <f>'C завтраками| Bed and breakfast'!#REF!*0.85</f>
        <v>#REF!</v>
      </c>
      <c r="AP19" s="13" t="e">
        <f>'C завтраками| Bed and breakfast'!#REF!*0.85</f>
        <v>#REF!</v>
      </c>
      <c r="AQ19" s="13" t="e">
        <f>'C завтраками| Bed and breakfast'!#REF!*0.85</f>
        <v>#REF!</v>
      </c>
      <c r="AR19" s="13" t="e">
        <f>'C завтраками| Bed and breakfast'!#REF!*0.85</f>
        <v>#REF!</v>
      </c>
      <c r="AS19" s="13" t="e">
        <f>'C завтраками| Bed and breakfast'!#REF!*0.85</f>
        <v>#REF!</v>
      </c>
      <c r="AT19" s="13" t="e">
        <f>'C завтраками| Bed and breakfast'!#REF!*0.85</f>
        <v>#REF!</v>
      </c>
      <c r="AU19" s="13" t="e">
        <f>'C завтраками| Bed and breakfast'!#REF!*0.85</f>
        <v>#REF!</v>
      </c>
      <c r="AV19" s="13" t="e">
        <f>'C завтраками| Bed and breakfast'!#REF!*0.85</f>
        <v>#REF!</v>
      </c>
      <c r="AW19" s="13" t="e">
        <f>'C завтраками| Bed and breakfast'!#REF!*0.85</f>
        <v>#REF!</v>
      </c>
      <c r="AX19" s="13" t="e">
        <f>'C завтраками| Bed and breakfast'!#REF!*0.85</f>
        <v>#REF!</v>
      </c>
      <c r="AY19" s="13" t="e">
        <f>'C завтраками| Bed and breakfast'!#REF!*0.85</f>
        <v>#REF!</v>
      </c>
      <c r="AZ19" s="13" t="e">
        <f>'C завтраками| Bed and breakfast'!#REF!*0.85</f>
        <v>#REF!</v>
      </c>
      <c r="BA19" s="13" t="e">
        <f>'C завтраками| Bed and breakfast'!#REF!*0.85</f>
        <v>#REF!</v>
      </c>
      <c r="BB19" s="13" t="e">
        <f>'C завтраками| Bed and breakfast'!#REF!*0.85</f>
        <v>#REF!</v>
      </c>
      <c r="BC19" s="13" t="e">
        <f>'C завтраками| Bed and breakfast'!#REF!*0.85</f>
        <v>#REF!</v>
      </c>
      <c r="BD19" s="13" t="e">
        <f>'C завтраками| Bed and breakfast'!#REF!*0.85</f>
        <v>#REF!</v>
      </c>
      <c r="BE19" s="13" t="e">
        <f>'C завтраками| Bed and breakfast'!#REF!*0.85</f>
        <v>#REF!</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t="e">
        <f>'C завтраками| Bed and breakfast'!#REF!*0.85</f>
        <v>#REF!</v>
      </c>
      <c r="H20" s="13" t="e">
        <f>'C завтраками| Bed and breakfast'!#REF!*0.85</f>
        <v>#REF!</v>
      </c>
      <c r="I20" s="13" t="e">
        <f>'C завтраками| Bed and breakfast'!#REF!*0.85</f>
        <v>#REF!</v>
      </c>
      <c r="J20" s="13" t="e">
        <f>'C завтраками| Bed and breakfast'!#REF!*0.85</f>
        <v>#REF!</v>
      </c>
      <c r="K20" s="13" t="e">
        <f>'C завтраками| Bed and breakfast'!#REF!*0.85</f>
        <v>#REF!</v>
      </c>
      <c r="L20" s="13" t="e">
        <f>'C завтраками| Bed and breakfast'!#REF!*0.85</f>
        <v>#REF!</v>
      </c>
      <c r="M20" s="13" t="e">
        <f>'C завтраками| Bed and breakfast'!#REF!*0.85</f>
        <v>#REF!</v>
      </c>
      <c r="N20" s="13" t="e">
        <f>'C завтраками| Bed and breakfast'!#REF!*0.85</f>
        <v>#REF!</v>
      </c>
      <c r="O20" s="13" t="e">
        <f>'C завтраками| Bed and breakfast'!#REF!*0.85</f>
        <v>#REF!</v>
      </c>
      <c r="P20" s="13" t="e">
        <f>'C завтраками| Bed and breakfast'!#REF!*0.85</f>
        <v>#REF!</v>
      </c>
      <c r="Q20" s="13" t="e">
        <f>'C завтраками| Bed and breakfast'!#REF!*0.85</f>
        <v>#REF!</v>
      </c>
      <c r="R20" s="13" t="e">
        <f>'C завтраками| Bed and breakfast'!#REF!*0.85</f>
        <v>#REF!</v>
      </c>
      <c r="S20" s="13" t="e">
        <f>'C завтраками| Bed and breakfast'!#REF!*0.85</f>
        <v>#REF!</v>
      </c>
      <c r="T20" s="13" t="e">
        <f>'C завтраками| Bed and breakfast'!#REF!*0.85</f>
        <v>#REF!</v>
      </c>
      <c r="U20" s="13" t="e">
        <f>'C завтраками| Bed and breakfast'!#REF!*0.85</f>
        <v>#REF!</v>
      </c>
      <c r="V20" s="13" t="e">
        <f>'C завтраками| Bed and breakfast'!#REF!*0.85</f>
        <v>#REF!</v>
      </c>
      <c r="W20" s="13" t="e">
        <f>'C завтраками| Bed and breakfast'!#REF!*0.85</f>
        <v>#REF!</v>
      </c>
      <c r="X20" s="13" t="e">
        <f>'C завтраками| Bed and breakfast'!#REF!*0.85</f>
        <v>#REF!</v>
      </c>
      <c r="Y20" s="13" t="e">
        <f>'C завтраками| Bed and breakfast'!#REF!*0.85</f>
        <v>#REF!</v>
      </c>
      <c r="Z20" s="13" t="e">
        <f>'C завтраками| Bed and breakfast'!#REF!*0.85</f>
        <v>#REF!</v>
      </c>
      <c r="AA20" s="13" t="e">
        <f>'C завтраками| Bed and breakfast'!#REF!*0.85</f>
        <v>#REF!</v>
      </c>
      <c r="AB20" s="13" t="e">
        <f>'C завтраками| Bed and breakfast'!#REF!*0.85</f>
        <v>#REF!</v>
      </c>
      <c r="AC20" s="13" t="e">
        <f>'C завтраками| Bed and breakfast'!#REF!*0.85</f>
        <v>#REF!</v>
      </c>
      <c r="AD20" s="13" t="e">
        <f>'C завтраками| Bed and breakfast'!#REF!*0.85</f>
        <v>#REF!</v>
      </c>
      <c r="AE20" s="13" t="e">
        <f>'C завтраками| Bed and breakfast'!#REF!*0.85</f>
        <v>#REF!</v>
      </c>
      <c r="AF20" s="13" t="e">
        <f>'C завтраками| Bed and breakfast'!#REF!*0.85</f>
        <v>#REF!</v>
      </c>
      <c r="AG20" s="13" t="e">
        <f>'C завтраками| Bed and breakfast'!#REF!*0.85</f>
        <v>#REF!</v>
      </c>
      <c r="AH20" s="13" t="e">
        <f>'C завтраками| Bed and breakfast'!#REF!*0.85</f>
        <v>#REF!</v>
      </c>
      <c r="AI20" s="13" t="e">
        <f>'C завтраками| Bed and breakfast'!#REF!*0.85</f>
        <v>#REF!</v>
      </c>
      <c r="AJ20" s="13" t="e">
        <f>'C завтраками| Bed and breakfast'!#REF!*0.85</f>
        <v>#REF!</v>
      </c>
      <c r="AK20" s="13" t="e">
        <f>'C завтраками| Bed and breakfast'!#REF!*0.85</f>
        <v>#REF!</v>
      </c>
      <c r="AL20" s="13" t="e">
        <f>'C завтраками| Bed and breakfast'!#REF!*0.85</f>
        <v>#REF!</v>
      </c>
      <c r="AM20" s="13" t="e">
        <f>'C завтраками| Bed and breakfast'!#REF!*0.85</f>
        <v>#REF!</v>
      </c>
      <c r="AN20" s="13" t="e">
        <f>'C завтраками| Bed and breakfast'!#REF!*0.85</f>
        <v>#REF!</v>
      </c>
      <c r="AO20" s="13" t="e">
        <f>'C завтраками| Bed and breakfast'!#REF!*0.85</f>
        <v>#REF!</v>
      </c>
      <c r="AP20" s="13" t="e">
        <f>'C завтраками| Bed and breakfast'!#REF!*0.85</f>
        <v>#REF!</v>
      </c>
      <c r="AQ20" s="13" t="e">
        <f>'C завтраками| Bed and breakfast'!#REF!*0.85</f>
        <v>#REF!</v>
      </c>
      <c r="AR20" s="13" t="e">
        <f>'C завтраками| Bed and breakfast'!#REF!*0.85</f>
        <v>#REF!</v>
      </c>
      <c r="AS20" s="13" t="e">
        <f>'C завтраками| Bed and breakfast'!#REF!*0.85</f>
        <v>#REF!</v>
      </c>
      <c r="AT20" s="13" t="e">
        <f>'C завтраками| Bed and breakfast'!#REF!*0.85</f>
        <v>#REF!</v>
      </c>
      <c r="AU20" s="13" t="e">
        <f>'C завтраками| Bed and breakfast'!#REF!*0.85</f>
        <v>#REF!</v>
      </c>
      <c r="AV20" s="13" t="e">
        <f>'C завтраками| Bed and breakfast'!#REF!*0.85</f>
        <v>#REF!</v>
      </c>
      <c r="AW20" s="13" t="e">
        <f>'C завтраками| Bed and breakfast'!#REF!*0.85</f>
        <v>#REF!</v>
      </c>
      <c r="AX20" s="13" t="e">
        <f>'C завтраками| Bed and breakfast'!#REF!*0.85</f>
        <v>#REF!</v>
      </c>
      <c r="AY20" s="13" t="e">
        <f>'C завтраками| Bed and breakfast'!#REF!*0.85</f>
        <v>#REF!</v>
      </c>
      <c r="AZ20" s="13" t="e">
        <f>'C завтраками| Bed and breakfast'!#REF!*0.85</f>
        <v>#REF!</v>
      </c>
      <c r="BA20" s="13" t="e">
        <f>'C завтраками| Bed and breakfast'!#REF!*0.85</f>
        <v>#REF!</v>
      </c>
      <c r="BB20" s="13" t="e">
        <f>'C завтраками| Bed and breakfast'!#REF!*0.85</f>
        <v>#REF!</v>
      </c>
      <c r="BC20" s="13" t="e">
        <f>'C завтраками| Bed and breakfast'!#REF!*0.85</f>
        <v>#REF!</v>
      </c>
      <c r="BD20" s="13" t="e">
        <f>'C завтраками| Bed and breakfast'!#REF!*0.85</f>
        <v>#REF!</v>
      </c>
      <c r="BE20" s="13" t="e">
        <f>'C завтраками| Bed and breakfast'!#REF!*0.85</f>
        <v>#REF!</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t="e">
        <f>'C завтраками| Bed and breakfast'!#REF!*0.85</f>
        <v>#REF!</v>
      </c>
      <c r="H21" s="13" t="e">
        <f>'C завтраками| Bed and breakfast'!#REF!*0.85</f>
        <v>#REF!</v>
      </c>
      <c r="I21" s="13" t="e">
        <f>'C завтраками| Bed and breakfast'!#REF!*0.85</f>
        <v>#REF!</v>
      </c>
      <c r="J21" s="13" t="e">
        <f>'C завтраками| Bed and breakfast'!#REF!*0.85</f>
        <v>#REF!</v>
      </c>
      <c r="K21" s="13" t="e">
        <f>'C завтраками| Bed and breakfast'!#REF!*0.85</f>
        <v>#REF!</v>
      </c>
      <c r="L21" s="13" t="e">
        <f>'C завтраками| Bed and breakfast'!#REF!*0.85</f>
        <v>#REF!</v>
      </c>
      <c r="M21" s="13" t="e">
        <f>'C завтраками| Bed and breakfast'!#REF!*0.85</f>
        <v>#REF!</v>
      </c>
      <c r="N21" s="13" t="e">
        <f>'C завтраками| Bed and breakfast'!#REF!*0.85</f>
        <v>#REF!</v>
      </c>
      <c r="O21" s="13" t="e">
        <f>'C завтраками| Bed and breakfast'!#REF!*0.85</f>
        <v>#REF!</v>
      </c>
      <c r="P21" s="13" t="e">
        <f>'C завтраками| Bed and breakfast'!#REF!*0.85</f>
        <v>#REF!</v>
      </c>
      <c r="Q21" s="13" t="e">
        <f>'C завтраками| Bed and breakfast'!#REF!*0.85</f>
        <v>#REF!</v>
      </c>
      <c r="R21" s="13" t="e">
        <f>'C завтраками| Bed and breakfast'!#REF!*0.85</f>
        <v>#REF!</v>
      </c>
      <c r="S21" s="13" t="e">
        <f>'C завтраками| Bed and breakfast'!#REF!*0.85</f>
        <v>#REF!</v>
      </c>
      <c r="T21" s="13" t="e">
        <f>'C завтраками| Bed and breakfast'!#REF!*0.85</f>
        <v>#REF!</v>
      </c>
      <c r="U21" s="13" t="e">
        <f>'C завтраками| Bed and breakfast'!#REF!*0.85</f>
        <v>#REF!</v>
      </c>
      <c r="V21" s="13" t="e">
        <f>'C завтраками| Bed and breakfast'!#REF!*0.85</f>
        <v>#REF!</v>
      </c>
      <c r="W21" s="13" t="e">
        <f>'C завтраками| Bed and breakfast'!#REF!*0.85</f>
        <v>#REF!</v>
      </c>
      <c r="X21" s="13" t="e">
        <f>'C завтраками| Bed and breakfast'!#REF!*0.85</f>
        <v>#REF!</v>
      </c>
      <c r="Y21" s="13" t="e">
        <f>'C завтраками| Bed and breakfast'!#REF!*0.85</f>
        <v>#REF!</v>
      </c>
      <c r="Z21" s="13" t="e">
        <f>'C завтраками| Bed and breakfast'!#REF!*0.85</f>
        <v>#REF!</v>
      </c>
      <c r="AA21" s="13" t="e">
        <f>'C завтраками| Bed and breakfast'!#REF!*0.85</f>
        <v>#REF!</v>
      </c>
      <c r="AB21" s="13" t="e">
        <f>'C завтраками| Bed and breakfast'!#REF!*0.85</f>
        <v>#REF!</v>
      </c>
      <c r="AC21" s="13" t="e">
        <f>'C завтраками| Bed and breakfast'!#REF!*0.85</f>
        <v>#REF!</v>
      </c>
      <c r="AD21" s="13" t="e">
        <f>'C завтраками| Bed and breakfast'!#REF!*0.85</f>
        <v>#REF!</v>
      </c>
      <c r="AE21" s="13" t="e">
        <f>'C завтраками| Bed and breakfast'!#REF!*0.85</f>
        <v>#REF!</v>
      </c>
      <c r="AF21" s="13" t="e">
        <f>'C завтраками| Bed and breakfast'!#REF!*0.85</f>
        <v>#REF!</v>
      </c>
      <c r="AG21" s="13" t="e">
        <f>'C завтраками| Bed and breakfast'!#REF!*0.85</f>
        <v>#REF!</v>
      </c>
      <c r="AH21" s="13" t="e">
        <f>'C завтраками| Bed and breakfast'!#REF!*0.85</f>
        <v>#REF!</v>
      </c>
      <c r="AI21" s="13" t="e">
        <f>'C завтраками| Bed and breakfast'!#REF!*0.85</f>
        <v>#REF!</v>
      </c>
      <c r="AJ21" s="13" t="e">
        <f>'C завтраками| Bed and breakfast'!#REF!*0.85</f>
        <v>#REF!</v>
      </c>
      <c r="AK21" s="13" t="e">
        <f>'C завтраками| Bed and breakfast'!#REF!*0.85</f>
        <v>#REF!</v>
      </c>
      <c r="AL21" s="13" t="e">
        <f>'C завтраками| Bed and breakfast'!#REF!*0.85</f>
        <v>#REF!</v>
      </c>
      <c r="AM21" s="13" t="e">
        <f>'C завтраками| Bed and breakfast'!#REF!*0.85</f>
        <v>#REF!</v>
      </c>
      <c r="AN21" s="13" t="e">
        <f>'C завтраками| Bed and breakfast'!#REF!*0.85</f>
        <v>#REF!</v>
      </c>
      <c r="AO21" s="13" t="e">
        <f>'C завтраками| Bed and breakfast'!#REF!*0.85</f>
        <v>#REF!</v>
      </c>
      <c r="AP21" s="13" t="e">
        <f>'C завтраками| Bed and breakfast'!#REF!*0.85</f>
        <v>#REF!</v>
      </c>
      <c r="AQ21" s="13" t="e">
        <f>'C завтраками| Bed and breakfast'!#REF!*0.85</f>
        <v>#REF!</v>
      </c>
      <c r="AR21" s="13" t="e">
        <f>'C завтраками| Bed and breakfast'!#REF!*0.85</f>
        <v>#REF!</v>
      </c>
      <c r="AS21" s="13" t="e">
        <f>'C завтраками| Bed and breakfast'!#REF!*0.85</f>
        <v>#REF!</v>
      </c>
      <c r="AT21" s="13" t="e">
        <f>'C завтраками| Bed and breakfast'!#REF!*0.85</f>
        <v>#REF!</v>
      </c>
      <c r="AU21" s="13" t="e">
        <f>'C завтраками| Bed and breakfast'!#REF!*0.85</f>
        <v>#REF!</v>
      </c>
      <c r="AV21" s="13" t="e">
        <f>'C завтраками| Bed and breakfast'!#REF!*0.85</f>
        <v>#REF!</v>
      </c>
      <c r="AW21" s="13" t="e">
        <f>'C завтраками| Bed and breakfast'!#REF!*0.85</f>
        <v>#REF!</v>
      </c>
      <c r="AX21" s="13" t="e">
        <f>'C завтраками| Bed and breakfast'!#REF!*0.85</f>
        <v>#REF!</v>
      </c>
      <c r="AY21" s="13" t="e">
        <f>'C завтраками| Bed and breakfast'!#REF!*0.85</f>
        <v>#REF!</v>
      </c>
      <c r="AZ21" s="13" t="e">
        <f>'C завтраками| Bed and breakfast'!#REF!*0.85</f>
        <v>#REF!</v>
      </c>
      <c r="BA21" s="13" t="e">
        <f>'C завтраками| Bed and breakfast'!#REF!*0.85</f>
        <v>#REF!</v>
      </c>
      <c r="BB21" s="13" t="e">
        <f>'C завтраками| Bed and breakfast'!#REF!*0.85</f>
        <v>#REF!</v>
      </c>
      <c r="BC21" s="13" t="e">
        <f>'C завтраками| Bed and breakfast'!#REF!*0.85</f>
        <v>#REF!</v>
      </c>
      <c r="BD21" s="13" t="e">
        <f>'C завтраками| Bed and breakfast'!#REF!*0.85</f>
        <v>#REF!</v>
      </c>
      <c r="BE21" s="13" t="e">
        <f>'C завтраками| Bed and breakfast'!#REF!*0.85</f>
        <v>#REF!</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row>
    <row r="24" spans="1:57" s="14" customFormat="1" ht="12.75" customHeight="1" x14ac:dyDescent="0.2">
      <c r="A24" s="96" t="s">
        <v>64</v>
      </c>
    </row>
    <row r="25" spans="1:57" s="14" customFormat="1" ht="12.75" customHeight="1" x14ac:dyDescent="0.2">
      <c r="A25" s="318" t="s">
        <v>329</v>
      </c>
    </row>
    <row r="26" spans="1:57" s="14" customFormat="1" ht="12.75" customHeight="1" x14ac:dyDescent="0.2">
      <c r="A26" s="318"/>
    </row>
    <row r="27" spans="1:57" s="14" customFormat="1" ht="12.75" customHeight="1" x14ac:dyDescent="0.2">
      <c r="A27" s="318"/>
    </row>
    <row r="28" spans="1:57" s="14" customFormat="1" ht="57.4" customHeight="1" thickBot="1" x14ac:dyDescent="0.25">
      <c r="A28" s="318"/>
    </row>
    <row r="29" spans="1:57" x14ac:dyDescent="0.25">
      <c r="A29" s="231" t="s">
        <v>73</v>
      </c>
    </row>
    <row r="30" spans="1:57" ht="25.5" thickBot="1" x14ac:dyDescent="0.3">
      <c r="A30" s="232" t="s">
        <v>401</v>
      </c>
    </row>
    <row r="31" spans="1:57" ht="15.75" thickBot="1" x14ac:dyDescent="0.3">
      <c r="A31" s="15"/>
    </row>
    <row r="32" spans="1:57" x14ac:dyDescent="0.25">
      <c r="A32" s="105" t="s">
        <v>72</v>
      </c>
    </row>
    <row r="33" spans="1:1" ht="108.75" thickBot="1" x14ac:dyDescent="0.3">
      <c r="A33" s="230" t="s">
        <v>223</v>
      </c>
    </row>
    <row r="34" spans="1:1" ht="15.75" thickBot="1" x14ac:dyDescent="0.3">
      <c r="A34" s="276" t="s">
        <v>375</v>
      </c>
    </row>
    <row r="35" spans="1:1" ht="24.75" x14ac:dyDescent="0.25">
      <c r="A35" s="277" t="s">
        <v>403</v>
      </c>
    </row>
  </sheetData>
  <mergeCells count="1">
    <mergeCell ref="A25:A28"/>
  </mergeCells>
  <pageMargins left="0.7" right="0.7" top="0.75" bottom="0.75" header="0.3" footer="0.3"/>
  <pageSetup paperSize="9"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'C завтраками| Bed and breakfast'!#REF!</f>
        <v>#REF!</v>
      </c>
    </row>
    <row r="3" spans="1:2" s="8" customFormat="1" ht="24" customHeight="1" x14ac:dyDescent="0.25">
      <c r="A3" s="265" t="s">
        <v>200</v>
      </c>
      <c r="B3" s="286" t="e">
        <f>'C завтраками| Bed and breakfast'!#REF!</f>
        <v>#REF!</v>
      </c>
    </row>
    <row r="4" spans="1:2" s="15" customFormat="1" ht="12" customHeight="1" x14ac:dyDescent="0.2">
      <c r="A4" s="13" t="s">
        <v>220</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307</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326</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327</v>
      </c>
      <c r="B13" s="20"/>
    </row>
    <row r="14" spans="1:2" s="15" customFormat="1" ht="12" customHeight="1" x14ac:dyDescent="0.2">
      <c r="A14" s="4">
        <v>1</v>
      </c>
      <c r="B14" s="20" t="e">
        <f>'C завтраками| Bed and breakfast'!#REF!*0.85</f>
        <v>#REF!</v>
      </c>
    </row>
    <row r="15" spans="1:2" s="15" customFormat="1" ht="12" customHeight="1" x14ac:dyDescent="0.2">
      <c r="A15" s="278">
        <v>2</v>
      </c>
      <c r="B15" s="20" t="e">
        <f>'C завтраками| Bed and breakfast'!#REF!*0.85</f>
        <v>#REF!</v>
      </c>
    </row>
    <row r="16" spans="1:2" s="15" customFormat="1" ht="12" customHeight="1" x14ac:dyDescent="0.2">
      <c r="A16" s="279" t="s">
        <v>377</v>
      </c>
      <c r="B16" s="20"/>
    </row>
    <row r="17" spans="1:2" s="15" customFormat="1" ht="12" customHeight="1" x14ac:dyDescent="0.2">
      <c r="A17" s="4">
        <v>1</v>
      </c>
      <c r="B17" s="20" t="e">
        <f>'C завтраками| Bed and breakfast'!#REF!*0.85</f>
        <v>#REF!</v>
      </c>
    </row>
    <row r="18" spans="1:2" s="15" customFormat="1" ht="12" customHeight="1" x14ac:dyDescent="0.2">
      <c r="A18" s="278">
        <v>2</v>
      </c>
      <c r="B18" s="20" t="e">
        <f>'C завтраками| Bed and breakfast'!#REF!*0.85</f>
        <v>#REF!</v>
      </c>
    </row>
    <row r="19" spans="1:2" s="15" customFormat="1" ht="12" customHeight="1" x14ac:dyDescent="0.2">
      <c r="A19" s="278">
        <v>3</v>
      </c>
      <c r="B19" s="20" t="e">
        <f>'C завтраками| Bed and breakfast'!#REF!*0.85</f>
        <v>#REF!</v>
      </c>
    </row>
    <row r="20" spans="1:2" s="15" customFormat="1" ht="12" customHeight="1" x14ac:dyDescent="0.2">
      <c r="A20" s="278">
        <v>4</v>
      </c>
      <c r="B20" s="20" t="e">
        <f>'C завтраками| Bed and breakfast'!#REF!*0.85</f>
        <v>#REF!</v>
      </c>
    </row>
    <row r="21" spans="1:2" s="15" customFormat="1" ht="12" customHeight="1" x14ac:dyDescent="0.2">
      <c r="A21" s="134"/>
      <c r="B21" s="136"/>
    </row>
    <row r="22" spans="1:2" s="15" customFormat="1" ht="24.6" customHeight="1" x14ac:dyDescent="0.2">
      <c r="A22" s="266" t="s">
        <v>362</v>
      </c>
      <c r="B22" s="286" t="e">
        <f t="shared" ref="B22" si="0">B2</f>
        <v>#REF!</v>
      </c>
    </row>
    <row r="23" spans="1:2" s="15" customFormat="1" ht="23.45" customHeight="1" x14ac:dyDescent="0.2">
      <c r="A23" s="265" t="s">
        <v>200</v>
      </c>
      <c r="B23" s="286" t="e">
        <f t="shared" ref="B23" si="1">B3</f>
        <v>#REF!</v>
      </c>
    </row>
    <row r="24" spans="1:2" s="15" customFormat="1" ht="12" customHeight="1" x14ac:dyDescent="0.2">
      <c r="A24" s="13" t="s">
        <v>220</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307</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326</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327</v>
      </c>
      <c r="B33" s="20"/>
    </row>
    <row r="34" spans="1:16226" s="15" customFormat="1" ht="12" customHeight="1" x14ac:dyDescent="0.2">
      <c r="A34" s="4">
        <v>1</v>
      </c>
      <c r="B34" s="20" t="e">
        <f t="shared" ref="B34" si="8">B14*0.9</f>
        <v>#REF!</v>
      </c>
    </row>
    <row r="35" spans="1:16226" s="15" customFormat="1" ht="12" customHeight="1" x14ac:dyDescent="0.2">
      <c r="A35" s="278">
        <v>2</v>
      </c>
      <c r="B35" s="20" t="e">
        <f t="shared" ref="B35" si="9">B15*0.9</f>
        <v>#REF!</v>
      </c>
    </row>
    <row r="36" spans="1:16226" s="15" customFormat="1" ht="12" customHeight="1" x14ac:dyDescent="0.2">
      <c r="A36" s="279" t="s">
        <v>377</v>
      </c>
      <c r="B36" s="20"/>
    </row>
    <row r="37" spans="1:16226" s="15" customFormat="1" ht="12" customHeight="1" x14ac:dyDescent="0.2">
      <c r="A37" s="4">
        <v>1</v>
      </c>
      <c r="B37" s="20" t="e">
        <f t="shared" ref="B37" si="10">B17*0.9</f>
        <v>#REF!</v>
      </c>
    </row>
    <row r="38" spans="1:16226" s="15" customFormat="1" ht="12" customHeight="1" x14ac:dyDescent="0.2">
      <c r="A38" s="278">
        <v>2</v>
      </c>
      <c r="B38" s="20" t="e">
        <f t="shared" ref="B38" si="11">B18*0.9</f>
        <v>#REF!</v>
      </c>
    </row>
    <row r="39" spans="1:16226" s="15" customFormat="1" ht="12" customHeight="1" x14ac:dyDescent="0.2">
      <c r="A39" s="278">
        <v>3</v>
      </c>
      <c r="B39" s="20" t="e">
        <f t="shared" ref="B39" si="12">B19*0.9</f>
        <v>#REF!</v>
      </c>
    </row>
    <row r="40" spans="1:16226" s="15" customFormat="1" ht="12" customHeight="1" x14ac:dyDescent="0.2">
      <c r="A40" s="278">
        <v>4</v>
      </c>
      <c r="B40" s="20" t="e">
        <f t="shared" ref="B40" si="13">B20*0.9</f>
        <v>#REF!</v>
      </c>
    </row>
    <row r="41" spans="1:16226" s="15" customFormat="1" ht="12" customHeight="1" x14ac:dyDescent="0.2">
      <c r="A41" s="134"/>
    </row>
    <row r="42" spans="1:16226" ht="165" x14ac:dyDescent="0.25">
      <c r="A42" s="267" t="s">
        <v>365</v>
      </c>
    </row>
    <row r="43" spans="1:16226"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21" t="s">
        <v>366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21" t="s">
        <v>367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5" t="s">
        <v>368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70" t="s">
        <v>369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70" t="s">
        <v>370</v>
      </c>
    </row>
    <row r="54" spans="1:801 15602:15902" ht="31.5" x14ac:dyDescent="0.25">
      <c r="A54" s="270" t="s">
        <v>371</v>
      </c>
    </row>
    <row r="55" spans="1:801 15602:15902" ht="21" x14ac:dyDescent="0.25">
      <c r="A55" s="270" t="s">
        <v>372</v>
      </c>
    </row>
    <row r="56" spans="1:801 15602:15902" ht="42" x14ac:dyDescent="0.25">
      <c r="A56" s="270" t="s">
        <v>373</v>
      </c>
    </row>
    <row r="57" spans="1:801 15602:15902" ht="52.5" x14ac:dyDescent="0.25">
      <c r="A57" s="186" t="s">
        <v>196</v>
      </c>
    </row>
    <row r="58" spans="1:801 15602:15902" ht="31.5" x14ac:dyDescent="0.25">
      <c r="A58" s="216"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24"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307</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326</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327</v>
      </c>
      <c r="B13" s="20"/>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377</v>
      </c>
      <c r="B16" s="20"/>
    </row>
    <row r="17" spans="1:2" s="15" customFormat="1" ht="12" customHeight="1" x14ac:dyDescent="0.2">
      <c r="A17" s="4">
        <v>1</v>
      </c>
      <c r="B17" s="20" t="e">
        <f>'Наполни лето | FIT15'!B17</f>
        <v>#REF!</v>
      </c>
    </row>
    <row r="18" spans="1:2" s="15" customFormat="1" ht="12" customHeight="1" x14ac:dyDescent="0.2">
      <c r="A18" s="278">
        <v>2</v>
      </c>
      <c r="B18" s="20" t="e">
        <f>'Наполни лето | FIT15'!B18</f>
        <v>#REF!</v>
      </c>
    </row>
    <row r="19" spans="1:2" s="15" customFormat="1" ht="12" customHeight="1" x14ac:dyDescent="0.2">
      <c r="A19" s="278">
        <v>3</v>
      </c>
      <c r="B19" s="20" t="e">
        <f>'Наполни лето | FIT15'!B19</f>
        <v>#REF!</v>
      </c>
    </row>
    <row r="20" spans="1:2" s="15" customFormat="1" ht="12" customHeight="1" x14ac:dyDescent="0.2">
      <c r="A20" s="278">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66" t="s">
        <v>362</v>
      </c>
      <c r="B23" s="286" t="e">
        <f t="shared" ref="B23" si="0">B2</f>
        <v>#REF!</v>
      </c>
    </row>
    <row r="24" spans="1:2" s="15" customFormat="1" ht="23.45" customHeight="1" x14ac:dyDescent="0.2">
      <c r="A24" s="265" t="s">
        <v>200</v>
      </c>
      <c r="B24" s="286" t="e">
        <f t="shared" ref="B24" si="1">B3</f>
        <v>#REF!</v>
      </c>
    </row>
    <row r="25" spans="1:2" s="15" customFormat="1" ht="12" customHeight="1" x14ac:dyDescent="0.2">
      <c r="A25" s="13" t="s">
        <v>220</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307</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326</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327</v>
      </c>
      <c r="B34" s="45"/>
    </row>
    <row r="35" spans="1:16230" s="15" customFormat="1" ht="12" customHeight="1" x14ac:dyDescent="0.2">
      <c r="A35" s="4">
        <v>1</v>
      </c>
      <c r="B35" s="20" t="e">
        <f t="shared" ref="B35" si="8">ROUNDUP(B14*0.87,)</f>
        <v>#REF!</v>
      </c>
    </row>
    <row r="36" spans="1:16230" s="15" customFormat="1" ht="12" customHeight="1" x14ac:dyDescent="0.2">
      <c r="A36" s="278">
        <v>2</v>
      </c>
      <c r="B36" s="20" t="e">
        <f t="shared" ref="B36" si="9">ROUNDUP(B15*0.87,)</f>
        <v>#REF!</v>
      </c>
    </row>
    <row r="37" spans="1:16230" s="15" customFormat="1" ht="12" customHeight="1" x14ac:dyDescent="0.2">
      <c r="A37" s="279" t="s">
        <v>377</v>
      </c>
      <c r="B37" s="20"/>
    </row>
    <row r="38" spans="1:16230" s="15" customFormat="1" ht="12" customHeight="1" x14ac:dyDescent="0.2">
      <c r="A38" s="4">
        <v>1</v>
      </c>
      <c r="B38" s="20" t="e">
        <f t="shared" ref="B38" si="10">ROUNDUP(B17*0.87,)</f>
        <v>#REF!</v>
      </c>
    </row>
    <row r="39" spans="1:16230" s="15" customFormat="1" ht="12" customHeight="1" x14ac:dyDescent="0.2">
      <c r="A39" s="278">
        <v>2</v>
      </c>
      <c r="B39" s="20" t="e">
        <f t="shared" ref="B39" si="11">ROUNDUP(B18*0.87,)</f>
        <v>#REF!</v>
      </c>
    </row>
    <row r="40" spans="1:16230" s="15" customFormat="1" ht="12" customHeight="1" x14ac:dyDescent="0.2">
      <c r="A40" s="278">
        <v>3</v>
      </c>
      <c r="B40" s="20" t="e">
        <f t="shared" ref="B40" si="12">ROUNDUP(B19*0.87,)</f>
        <v>#REF!</v>
      </c>
    </row>
    <row r="41" spans="1:16230" s="15" customFormat="1" ht="12" customHeight="1" x14ac:dyDescent="0.2">
      <c r="A41" s="278">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7" t="s">
        <v>365</v>
      </c>
    </row>
    <row r="45" spans="1:16230" s="53" customFormat="1" x14ac:dyDescent="0.25">
      <c r="A45" s="224"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21" t="s">
        <v>366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21" t="s">
        <v>367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24"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33" t="s">
        <v>331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351</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5" t="s">
        <v>368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70" t="s">
        <v>369</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70" t="s">
        <v>370</v>
      </c>
    </row>
    <row r="56" spans="1:805 15606:15906" ht="31.5" x14ac:dyDescent="0.25">
      <c r="A56" s="270" t="s">
        <v>371</v>
      </c>
    </row>
    <row r="57" spans="1:805 15606:15906" ht="21" x14ac:dyDescent="0.25">
      <c r="A57" s="270" t="s">
        <v>372</v>
      </c>
    </row>
    <row r="58" spans="1:805 15606:15906" ht="31.5" x14ac:dyDescent="0.25">
      <c r="A58" s="270" t="s">
        <v>373</v>
      </c>
    </row>
    <row r="59" spans="1:805 15606:15906" ht="42" x14ac:dyDescent="0.25">
      <c r="A59" s="186" t="s">
        <v>196</v>
      </c>
    </row>
    <row r="60" spans="1:805 15606:15906" ht="21" x14ac:dyDescent="0.25">
      <c r="A60" s="216"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24"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307</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326</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327</v>
      </c>
      <c r="B13" s="45"/>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377</v>
      </c>
      <c r="B16" s="20"/>
    </row>
    <row r="17" spans="1:16233" s="15" customFormat="1" ht="12" customHeight="1" x14ac:dyDescent="0.2">
      <c r="A17" s="4">
        <v>1</v>
      </c>
      <c r="B17" s="20" t="e">
        <f>'Наполни лето | FIT15'!B17</f>
        <v>#REF!</v>
      </c>
    </row>
    <row r="18" spans="1:16233" s="15" customFormat="1" ht="12" customHeight="1" x14ac:dyDescent="0.2">
      <c r="A18" s="278">
        <v>2</v>
      </c>
      <c r="B18" s="20" t="e">
        <f>'Наполни лето | FIT15'!B18</f>
        <v>#REF!</v>
      </c>
    </row>
    <row r="19" spans="1:16233" s="15" customFormat="1" ht="12" customHeight="1" x14ac:dyDescent="0.2">
      <c r="A19" s="278">
        <v>3</v>
      </c>
      <c r="B19" s="20" t="e">
        <f>'Наполни лето | FIT15'!B19</f>
        <v>#REF!</v>
      </c>
    </row>
    <row r="20" spans="1:16233" s="15" customFormat="1" ht="12" customHeight="1" x14ac:dyDescent="0.2">
      <c r="A20" s="278">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7" t="s">
        <v>365</v>
      </c>
    </row>
    <row r="24" spans="1:16233" s="53" customFormat="1" x14ac:dyDescent="0.25">
      <c r="A24" s="224"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21" t="s">
        <v>366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21" t="s">
        <v>367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24"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33" t="s">
        <v>331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351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5" t="s">
        <v>368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70" t="s">
        <v>369</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70" t="s">
        <v>370</v>
      </c>
    </row>
    <row r="35" spans="1:808 15609:15907" ht="31.5" x14ac:dyDescent="0.25">
      <c r="A35" s="270" t="s">
        <v>371</v>
      </c>
    </row>
    <row r="36" spans="1:808 15609:15907" ht="21" x14ac:dyDescent="0.25">
      <c r="A36" s="270" t="s">
        <v>372</v>
      </c>
    </row>
    <row r="37" spans="1:808 15609:15907" ht="42" x14ac:dyDescent="0.25">
      <c r="A37" s="270" t="s">
        <v>373</v>
      </c>
    </row>
    <row r="38" spans="1:808 15609:15907" ht="52.5" x14ac:dyDescent="0.25">
      <c r="A38" s="186" t="s">
        <v>196</v>
      </c>
    </row>
    <row r="39" spans="1:808 15609:15907" ht="31.5" x14ac:dyDescent="0.25">
      <c r="A39" s="216"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24"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51" t="s">
        <v>163</v>
      </c>
      <c r="B21" s="351"/>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351"/>
      <c r="AY21" s="351"/>
      <c r="AZ21" s="351"/>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71"/>
  <sheetViews>
    <sheetView topLeftCell="A19" zoomScaleNormal="100" workbookViewId="0">
      <selection activeCell="A49" sqref="A49"/>
    </sheetView>
  </sheetViews>
  <sheetFormatPr defaultColWidth="9.140625" defaultRowHeight="15" x14ac:dyDescent="0.25"/>
  <cols>
    <col min="1" max="1" width="68.85546875" style="2" bestFit="1" customWidth="1"/>
    <col min="2" max="14" width="9.85546875" style="1" bestFit="1" customWidth="1"/>
    <col min="15" max="22" width="9.140625" style="8"/>
    <col min="23" max="16384" width="9.140625" style="1"/>
  </cols>
  <sheetData>
    <row r="1" spans="1:22" s="2" customFormat="1" ht="12.75" x14ac:dyDescent="0.2">
      <c r="A1" s="9" t="s">
        <v>301</v>
      </c>
      <c r="O1" s="29"/>
      <c r="P1" s="29"/>
      <c r="Q1" s="29"/>
      <c r="R1" s="29"/>
      <c r="S1" s="29"/>
      <c r="T1" s="29"/>
      <c r="U1" s="29"/>
      <c r="V1" s="29"/>
    </row>
    <row r="2" spans="1:22" s="2" customFormat="1" ht="12.75" x14ac:dyDescent="0.2">
      <c r="A2" s="210" t="s">
        <v>412</v>
      </c>
      <c r="O2" s="29"/>
      <c r="P2" s="29"/>
      <c r="Q2" s="29"/>
      <c r="R2" s="29"/>
      <c r="S2" s="29"/>
      <c r="T2" s="29"/>
      <c r="U2" s="29"/>
      <c r="V2" s="29"/>
    </row>
    <row r="3" spans="1:22" s="8" customFormat="1" x14ac:dyDescent="0.25">
      <c r="A3" s="259" t="s">
        <v>59</v>
      </c>
      <c r="B3" s="195">
        <f>'C завтраками| Bed and breakfast'!B4</f>
        <v>45588</v>
      </c>
      <c r="C3" s="195">
        <f>'C завтраками| Bed and breakfast'!C4</f>
        <v>45589</v>
      </c>
      <c r="D3" s="195">
        <f>'C завтраками| Bed and breakfast'!D4</f>
        <v>45591</v>
      </c>
      <c r="E3" s="195">
        <f>'C завтраками| Bed and breakfast'!E4</f>
        <v>45592</v>
      </c>
      <c r="F3" s="195">
        <f>'C завтраками| Bed and breakfast'!F4</f>
        <v>45595</v>
      </c>
      <c r="G3" s="195">
        <f>'C завтраками| Bed and breakfast'!G4</f>
        <v>45596</v>
      </c>
      <c r="H3" s="195">
        <f>'C завтраками| Bed and breakfast'!H4</f>
        <v>45597</v>
      </c>
      <c r="I3" s="113">
        <f>'C завтраками| Bed and breakfast'!I4</f>
        <v>45599</v>
      </c>
      <c r="J3" s="113">
        <f>'C завтраками| Bed and breakfast'!J4</f>
        <v>45600</v>
      </c>
      <c r="K3" s="195">
        <f>'C завтраками| Bed and breakfast'!K4</f>
        <v>45601</v>
      </c>
      <c r="L3" s="113">
        <f>'C завтраками| Bed and breakfast'!L4</f>
        <v>45604</v>
      </c>
      <c r="M3" s="195">
        <f>'C завтраками| Bed and breakfast'!M4</f>
        <v>45616</v>
      </c>
      <c r="N3" s="113">
        <f>'C завтраками| Bed and breakfast'!N4</f>
        <v>45618</v>
      </c>
    </row>
    <row r="4" spans="1:22" s="8" customFormat="1" x14ac:dyDescent="0.25">
      <c r="A4" s="259"/>
      <c r="B4" s="195">
        <f>'C завтраками| Bed and breakfast'!B5</f>
        <v>45588</v>
      </c>
      <c r="C4" s="195">
        <f>'C завтраками| Bed and breakfast'!C5</f>
        <v>45590</v>
      </c>
      <c r="D4" s="195">
        <f>'C завтраками| Bed and breakfast'!D5</f>
        <v>45591</v>
      </c>
      <c r="E4" s="195">
        <f>'C завтраками| Bed and breakfast'!E5</f>
        <v>45594</v>
      </c>
      <c r="F4" s="195">
        <f>'C завтраками| Bed and breakfast'!F5</f>
        <v>45595</v>
      </c>
      <c r="G4" s="195">
        <f>'C завтраками| Bed and breakfast'!G5</f>
        <v>45596</v>
      </c>
      <c r="H4" s="195">
        <f>'C завтраками| Bed and breakfast'!H5</f>
        <v>45598</v>
      </c>
      <c r="I4" s="113">
        <f>'C завтраками| Bed and breakfast'!I5</f>
        <v>45599</v>
      </c>
      <c r="J4" s="113">
        <f>'C завтраками| Bed and breakfast'!J5</f>
        <v>45600</v>
      </c>
      <c r="K4" s="195">
        <f>'C завтраками| Bed and breakfast'!K5</f>
        <v>45603</v>
      </c>
      <c r="L4" s="113">
        <f>'C завтраками| Bed and breakfast'!L5</f>
        <v>45615</v>
      </c>
      <c r="M4" s="195">
        <f>'C завтраками| Bed and breakfast'!M5</f>
        <v>45617</v>
      </c>
      <c r="N4" s="113">
        <f>'C завтраками| Bed and breakfast'!N5</f>
        <v>45626</v>
      </c>
    </row>
    <row r="5" spans="1:22" s="15" customFormat="1" ht="12" customHeight="1" x14ac:dyDescent="0.2">
      <c r="A5" s="13" t="s">
        <v>220</v>
      </c>
      <c r="B5" s="10"/>
      <c r="C5" s="10"/>
      <c r="D5" s="10"/>
      <c r="E5" s="10"/>
      <c r="F5" s="10"/>
      <c r="G5" s="10"/>
      <c r="H5" s="10"/>
      <c r="I5" s="10"/>
      <c r="J5" s="10"/>
      <c r="K5" s="10"/>
      <c r="L5" s="10"/>
      <c r="M5" s="10"/>
      <c r="N5" s="10"/>
    </row>
    <row r="6" spans="1:22" s="16" customFormat="1" ht="12" customHeight="1" x14ac:dyDescent="0.2">
      <c r="A6" s="4">
        <v>1</v>
      </c>
      <c r="B6" s="13">
        <f>'C завтраками| Bed and breakfast'!B7*0.9</f>
        <v>9090</v>
      </c>
      <c r="C6" s="13">
        <f>'C завтраками| Bed and breakfast'!C7*0.9</f>
        <v>9900</v>
      </c>
      <c r="D6" s="13">
        <f>'C завтраками| Bed and breakfast'!D7*0.9</f>
        <v>13050</v>
      </c>
      <c r="E6" s="13">
        <f>'C завтраками| Bed and breakfast'!E7*0.9</f>
        <v>9900</v>
      </c>
      <c r="F6" s="13">
        <f>'C завтраками| Bed and breakfast'!F7*0.9</f>
        <v>11700</v>
      </c>
      <c r="G6" s="13">
        <f>'C завтраками| Bed and breakfast'!G7*0.9</f>
        <v>13050</v>
      </c>
      <c r="H6" s="13">
        <f>'C завтраками| Bed and breakfast'!H7*0.9</f>
        <v>8280</v>
      </c>
      <c r="I6" s="13">
        <f>'C завтраками| Bed and breakfast'!I7*0.9</f>
        <v>6930</v>
      </c>
      <c r="J6" s="13">
        <f>'C завтраками| Bed and breakfast'!J7*0.9</f>
        <v>6210</v>
      </c>
      <c r="K6" s="13">
        <f>'C завтраками| Bed and breakfast'!K7*0.9</f>
        <v>5670</v>
      </c>
      <c r="L6" s="13">
        <f>'C завтраками| Bed and breakfast'!L7*0.9</f>
        <v>5490</v>
      </c>
      <c r="M6" s="13">
        <f>'C завтраками| Bed and breakfast'!M7*0.9</f>
        <v>5670</v>
      </c>
      <c r="N6" s="13">
        <f>'C завтраками| Bed and breakfast'!N7*0.9</f>
        <v>5490</v>
      </c>
      <c r="O6" s="15"/>
      <c r="P6" s="15"/>
      <c r="Q6" s="15"/>
      <c r="R6" s="15"/>
      <c r="S6" s="15"/>
      <c r="T6" s="15"/>
      <c r="U6" s="15"/>
      <c r="V6" s="15"/>
    </row>
    <row r="7" spans="1:22" s="16" customFormat="1" ht="12" customHeight="1" x14ac:dyDescent="0.2">
      <c r="A7" s="4">
        <v>2</v>
      </c>
      <c r="B7" s="13">
        <f>'C завтраками| Bed and breakfast'!B8*0.9</f>
        <v>10260</v>
      </c>
      <c r="C7" s="13">
        <f>'C завтраками| Bed and breakfast'!C8*0.9</f>
        <v>11070</v>
      </c>
      <c r="D7" s="13">
        <f>'C завтраками| Bed and breakfast'!D8*0.9</f>
        <v>14220</v>
      </c>
      <c r="E7" s="13">
        <f>'C завтраками| Bed and breakfast'!E8*0.9</f>
        <v>11070</v>
      </c>
      <c r="F7" s="13">
        <f>'C завтраками| Bed and breakfast'!F8*0.9</f>
        <v>12870</v>
      </c>
      <c r="G7" s="13">
        <f>'C завтраками| Bed and breakfast'!G8*0.9</f>
        <v>14220</v>
      </c>
      <c r="H7" s="13">
        <f>'C завтраками| Bed and breakfast'!H8*0.9</f>
        <v>9450</v>
      </c>
      <c r="I7" s="13">
        <f>'C завтраками| Bed and breakfast'!I8*0.9</f>
        <v>8100</v>
      </c>
      <c r="J7" s="13">
        <f>'C завтраками| Bed and breakfast'!J8*0.9</f>
        <v>7380</v>
      </c>
      <c r="K7" s="13">
        <f>'C завтраками| Bed and breakfast'!K8*0.9</f>
        <v>6840</v>
      </c>
      <c r="L7" s="13">
        <f>'C завтраками| Bed and breakfast'!L8*0.9</f>
        <v>6660</v>
      </c>
      <c r="M7" s="13">
        <f>'C завтраками| Bed and breakfast'!M8*0.9</f>
        <v>6840</v>
      </c>
      <c r="N7" s="13">
        <f>'C завтраками| Bed and breakfast'!N8*0.9</f>
        <v>6660</v>
      </c>
      <c r="O7" s="15"/>
      <c r="P7" s="15"/>
      <c r="Q7" s="15"/>
      <c r="R7" s="15"/>
      <c r="S7" s="15"/>
      <c r="T7" s="15"/>
      <c r="U7" s="15"/>
      <c r="V7" s="15"/>
    </row>
    <row r="8" spans="1:22" s="15" customFormat="1" ht="12" customHeight="1" x14ac:dyDescent="0.2">
      <c r="A8" s="13" t="s">
        <v>307</v>
      </c>
      <c r="B8" s="13"/>
      <c r="C8" s="13"/>
      <c r="D8" s="13"/>
      <c r="E8" s="13"/>
      <c r="F8" s="13"/>
      <c r="G8" s="13"/>
      <c r="H8" s="13"/>
      <c r="I8" s="13"/>
      <c r="J8" s="13"/>
      <c r="K8" s="13"/>
      <c r="L8" s="13"/>
      <c r="M8" s="13"/>
      <c r="N8" s="13"/>
    </row>
    <row r="9" spans="1:22" s="16" customFormat="1" ht="12" customHeight="1" x14ac:dyDescent="0.2">
      <c r="A9" s="4">
        <v>1</v>
      </c>
      <c r="B9" s="13">
        <f>'C завтраками| Bed and breakfast'!B10*0.9</f>
        <v>10440</v>
      </c>
      <c r="C9" s="13">
        <f>'C завтраками| Bed and breakfast'!C10*0.9</f>
        <v>11250</v>
      </c>
      <c r="D9" s="13">
        <f>'C завтраками| Bed and breakfast'!D10*0.9</f>
        <v>14400</v>
      </c>
      <c r="E9" s="13">
        <f>'C завтраками| Bed and breakfast'!E10*0.9</f>
        <v>11250</v>
      </c>
      <c r="F9" s="13">
        <f>'C завтраками| Bed and breakfast'!F10*0.9</f>
        <v>13050</v>
      </c>
      <c r="G9" s="13">
        <f>'C завтраками| Bed and breakfast'!G10*0.9</f>
        <v>14400</v>
      </c>
      <c r="H9" s="13">
        <f>'C завтраками| Bed and breakfast'!H10*0.9</f>
        <v>9630</v>
      </c>
      <c r="I9" s="13">
        <f>'C завтраками| Bed and breakfast'!I10*0.9</f>
        <v>8280</v>
      </c>
      <c r="J9" s="13">
        <f>'C завтраками| Bed and breakfast'!J10*0.9</f>
        <v>7560</v>
      </c>
      <c r="K9" s="13">
        <f>'C завтраками| Bed and breakfast'!K10*0.9</f>
        <v>7020</v>
      </c>
      <c r="L9" s="13">
        <f>'C завтраками| Bed and breakfast'!L10*0.9</f>
        <v>6840</v>
      </c>
      <c r="M9" s="13">
        <f>'C завтраками| Bed and breakfast'!M10*0.9</f>
        <v>7020</v>
      </c>
      <c r="N9" s="13">
        <f>'C завтраками| Bed and breakfast'!N10*0.9</f>
        <v>6840</v>
      </c>
      <c r="O9" s="15"/>
      <c r="P9" s="15"/>
      <c r="Q9" s="15"/>
      <c r="R9" s="15"/>
      <c r="S9" s="15"/>
      <c r="T9" s="15"/>
      <c r="U9" s="15"/>
      <c r="V9" s="15"/>
    </row>
    <row r="10" spans="1:22" s="16" customFormat="1" ht="12" customHeight="1" x14ac:dyDescent="0.2">
      <c r="A10" s="4">
        <v>2</v>
      </c>
      <c r="B10" s="13">
        <f>'C завтраками| Bed and breakfast'!B11*0.9</f>
        <v>11610</v>
      </c>
      <c r="C10" s="13">
        <f>'C завтраками| Bed and breakfast'!C11*0.9</f>
        <v>12420</v>
      </c>
      <c r="D10" s="13">
        <f>'C завтраками| Bed and breakfast'!D11*0.9</f>
        <v>15570</v>
      </c>
      <c r="E10" s="13">
        <f>'C завтраками| Bed and breakfast'!E11*0.9</f>
        <v>12420</v>
      </c>
      <c r="F10" s="13">
        <f>'C завтраками| Bed and breakfast'!F11*0.9</f>
        <v>14220</v>
      </c>
      <c r="G10" s="13">
        <f>'C завтраками| Bed and breakfast'!G11*0.9</f>
        <v>15570</v>
      </c>
      <c r="H10" s="13">
        <f>'C завтраками| Bed and breakfast'!H11*0.9</f>
        <v>10800</v>
      </c>
      <c r="I10" s="13">
        <f>'C завтраками| Bed and breakfast'!I11*0.9</f>
        <v>9450</v>
      </c>
      <c r="J10" s="13">
        <f>'C завтраками| Bed and breakfast'!J11*0.9</f>
        <v>8730</v>
      </c>
      <c r="K10" s="13">
        <f>'C завтраками| Bed and breakfast'!K11*0.9</f>
        <v>8190</v>
      </c>
      <c r="L10" s="13">
        <f>'C завтраками| Bed and breakfast'!L11*0.9</f>
        <v>8010</v>
      </c>
      <c r="M10" s="13">
        <f>'C завтраками| Bed and breakfast'!M11*0.9</f>
        <v>8190</v>
      </c>
      <c r="N10" s="13">
        <f>'C завтраками| Bed and breakfast'!N11*0.9</f>
        <v>8010</v>
      </c>
      <c r="O10" s="15"/>
      <c r="P10" s="15"/>
      <c r="Q10" s="15"/>
      <c r="R10" s="15"/>
      <c r="S10" s="15"/>
      <c r="T10" s="15"/>
      <c r="U10" s="15"/>
      <c r="V10" s="15"/>
    </row>
    <row r="11" spans="1:22" s="15" customFormat="1" ht="12" customHeight="1" x14ac:dyDescent="0.2">
      <c r="A11" s="13" t="s">
        <v>326</v>
      </c>
      <c r="B11" s="13"/>
      <c r="C11" s="13"/>
      <c r="D11" s="13"/>
      <c r="E11" s="13"/>
      <c r="F11" s="13"/>
      <c r="G11" s="13"/>
      <c r="H11" s="13"/>
      <c r="I11" s="13"/>
      <c r="J11" s="13"/>
      <c r="K11" s="13"/>
      <c r="L11" s="13"/>
      <c r="M11" s="13"/>
      <c r="N11" s="13"/>
    </row>
    <row r="12" spans="1:22" s="16" customFormat="1" ht="12" customHeight="1" x14ac:dyDescent="0.2">
      <c r="A12" s="4">
        <v>1</v>
      </c>
      <c r="B12" s="13">
        <f>'C завтраками| Bed and breakfast'!B13*0.9</f>
        <v>14940</v>
      </c>
      <c r="C12" s="13">
        <f>'C завтраками| Bed and breakfast'!C13*0.9</f>
        <v>15750</v>
      </c>
      <c r="D12" s="13">
        <f>'C завтраками| Bed and breakfast'!D13*0.9</f>
        <v>18900</v>
      </c>
      <c r="E12" s="13">
        <f>'C завтраками| Bed and breakfast'!E13*0.9</f>
        <v>15750</v>
      </c>
      <c r="F12" s="13">
        <f>'C завтраками| Bed and breakfast'!F13*0.9</f>
        <v>17550</v>
      </c>
      <c r="G12" s="13">
        <f>'C завтраками| Bed and breakfast'!G13*0.9</f>
        <v>18900</v>
      </c>
      <c r="H12" s="13">
        <f>'C завтраками| Bed and breakfast'!H13*0.9</f>
        <v>14130</v>
      </c>
      <c r="I12" s="13">
        <f>'C завтраками| Bed and breakfast'!I13*0.9</f>
        <v>12780</v>
      </c>
      <c r="J12" s="13">
        <f>'C завтраками| Bed and breakfast'!J13*0.9</f>
        <v>12060</v>
      </c>
      <c r="K12" s="13">
        <f>'C завтраками| Bed and breakfast'!K13*0.9</f>
        <v>11520</v>
      </c>
      <c r="L12" s="13">
        <f>'C завтраками| Bed and breakfast'!L13*0.9</f>
        <v>11340</v>
      </c>
      <c r="M12" s="13">
        <f>'C завтраками| Bed and breakfast'!M13*0.9</f>
        <v>11520</v>
      </c>
      <c r="N12" s="13">
        <f>'C завтраками| Bed and breakfast'!N13*0.9</f>
        <v>11340</v>
      </c>
      <c r="O12" s="15"/>
      <c r="P12" s="15"/>
      <c r="Q12" s="15"/>
      <c r="R12" s="15"/>
      <c r="S12" s="15"/>
      <c r="T12" s="15"/>
      <c r="U12" s="15"/>
      <c r="V12" s="15"/>
    </row>
    <row r="13" spans="1:22" s="16" customFormat="1" ht="12" customHeight="1" x14ac:dyDescent="0.2">
      <c r="A13" s="4">
        <v>2</v>
      </c>
      <c r="B13" s="13">
        <f>'C завтраками| Bed and breakfast'!B14*0.9</f>
        <v>16110</v>
      </c>
      <c r="C13" s="13">
        <f>'C завтраками| Bed and breakfast'!C14*0.9</f>
        <v>16920</v>
      </c>
      <c r="D13" s="13">
        <f>'C завтраками| Bed and breakfast'!D14*0.9</f>
        <v>20070</v>
      </c>
      <c r="E13" s="13">
        <f>'C завтраками| Bed and breakfast'!E14*0.9</f>
        <v>16920</v>
      </c>
      <c r="F13" s="13">
        <f>'C завтраками| Bed and breakfast'!F14*0.9</f>
        <v>18720</v>
      </c>
      <c r="G13" s="13">
        <f>'C завтраками| Bed and breakfast'!G14*0.9</f>
        <v>20070</v>
      </c>
      <c r="H13" s="13">
        <f>'C завтраками| Bed and breakfast'!H14*0.9</f>
        <v>15300</v>
      </c>
      <c r="I13" s="13">
        <f>'C завтраками| Bed and breakfast'!I14*0.9</f>
        <v>13950</v>
      </c>
      <c r="J13" s="13">
        <f>'C завтраками| Bed and breakfast'!J14*0.9</f>
        <v>13230</v>
      </c>
      <c r="K13" s="13">
        <f>'C завтраками| Bed and breakfast'!K14*0.9</f>
        <v>12690</v>
      </c>
      <c r="L13" s="13">
        <f>'C завтраками| Bed and breakfast'!L14*0.9</f>
        <v>12510</v>
      </c>
      <c r="M13" s="13">
        <f>'C завтраками| Bed and breakfast'!M14*0.9</f>
        <v>12690</v>
      </c>
      <c r="N13" s="13">
        <f>'C завтраками| Bed and breakfast'!N14*0.9</f>
        <v>12510</v>
      </c>
      <c r="O13" s="15"/>
      <c r="P13" s="15"/>
      <c r="Q13" s="15"/>
      <c r="R13" s="15"/>
      <c r="S13" s="15"/>
      <c r="T13" s="15"/>
      <c r="U13" s="15"/>
      <c r="V13" s="15"/>
    </row>
    <row r="14" spans="1:22" s="15" customFormat="1" ht="12" customHeight="1" x14ac:dyDescent="0.2">
      <c r="A14" s="13" t="s">
        <v>327</v>
      </c>
      <c r="B14" s="13"/>
      <c r="C14" s="13"/>
      <c r="D14" s="13"/>
      <c r="E14" s="13"/>
      <c r="F14" s="13"/>
      <c r="G14" s="13"/>
      <c r="H14" s="13"/>
      <c r="I14" s="13"/>
      <c r="J14" s="13"/>
      <c r="K14" s="13"/>
      <c r="L14" s="13"/>
      <c r="M14" s="13"/>
      <c r="N14" s="13"/>
    </row>
    <row r="15" spans="1:22" s="16" customFormat="1" ht="12" customHeight="1" x14ac:dyDescent="0.2">
      <c r="A15" s="4">
        <v>1</v>
      </c>
      <c r="B15" s="13">
        <f>'C завтраками| Bed and breakfast'!B16*0.9</f>
        <v>16740</v>
      </c>
      <c r="C15" s="13">
        <f>'C завтраками| Bed and breakfast'!C16*0.9</f>
        <v>17550</v>
      </c>
      <c r="D15" s="13">
        <f>'C завтраками| Bed and breakfast'!D16*0.9</f>
        <v>20700</v>
      </c>
      <c r="E15" s="13">
        <f>'C завтраками| Bed and breakfast'!E16*0.9</f>
        <v>17550</v>
      </c>
      <c r="F15" s="13">
        <f>'C завтраками| Bed and breakfast'!F16*0.9</f>
        <v>19350</v>
      </c>
      <c r="G15" s="13">
        <f>'C завтраками| Bed and breakfast'!G16*0.9</f>
        <v>20700</v>
      </c>
      <c r="H15" s="13">
        <f>'C завтраками| Bed and breakfast'!H16*0.9</f>
        <v>15930</v>
      </c>
      <c r="I15" s="13">
        <f>'C завтраками| Bed and breakfast'!I16*0.9</f>
        <v>14580</v>
      </c>
      <c r="J15" s="13">
        <f>'C завтраками| Bed and breakfast'!J16*0.9</f>
        <v>13860</v>
      </c>
      <c r="K15" s="13">
        <f>'C завтраками| Bed and breakfast'!K16*0.9</f>
        <v>13320</v>
      </c>
      <c r="L15" s="13">
        <f>'C завтраками| Bed and breakfast'!L16*0.9</f>
        <v>13140</v>
      </c>
      <c r="M15" s="13">
        <f>'C завтраками| Bed and breakfast'!M16*0.9</f>
        <v>13320</v>
      </c>
      <c r="N15" s="13">
        <f>'C завтраками| Bed and breakfast'!N16*0.9</f>
        <v>13140</v>
      </c>
      <c r="O15" s="15"/>
      <c r="P15" s="15"/>
      <c r="Q15" s="15"/>
      <c r="R15" s="15"/>
      <c r="S15" s="15"/>
      <c r="T15" s="15"/>
      <c r="U15" s="15"/>
      <c r="V15" s="15"/>
    </row>
    <row r="16" spans="1:22" s="16" customFormat="1" ht="12" customHeight="1" x14ac:dyDescent="0.2">
      <c r="A16" s="278">
        <v>2</v>
      </c>
      <c r="B16" s="13">
        <f>'C завтраками| Bed and breakfast'!B17*0.9</f>
        <v>17910</v>
      </c>
      <c r="C16" s="13">
        <f>'C завтраками| Bed and breakfast'!C17*0.9</f>
        <v>18720</v>
      </c>
      <c r="D16" s="13">
        <f>'C завтраками| Bed and breakfast'!D17*0.9</f>
        <v>21870</v>
      </c>
      <c r="E16" s="13">
        <f>'C завтраками| Bed and breakfast'!E17*0.9</f>
        <v>18720</v>
      </c>
      <c r="F16" s="13">
        <f>'C завтраками| Bed and breakfast'!F17*0.9</f>
        <v>20520</v>
      </c>
      <c r="G16" s="13">
        <f>'C завтраками| Bed and breakfast'!G17*0.9</f>
        <v>21870</v>
      </c>
      <c r="H16" s="13">
        <f>'C завтраками| Bed and breakfast'!H17*0.9</f>
        <v>17100</v>
      </c>
      <c r="I16" s="13">
        <f>'C завтраками| Bed and breakfast'!I17*0.9</f>
        <v>15750</v>
      </c>
      <c r="J16" s="13">
        <f>'C завтраками| Bed and breakfast'!J17*0.9</f>
        <v>15030</v>
      </c>
      <c r="K16" s="13">
        <f>'C завтраками| Bed and breakfast'!K17*0.9</f>
        <v>14490</v>
      </c>
      <c r="L16" s="13">
        <f>'C завтраками| Bed and breakfast'!L17*0.9</f>
        <v>14310</v>
      </c>
      <c r="M16" s="13">
        <f>'C завтраками| Bed and breakfast'!M17*0.9</f>
        <v>14490</v>
      </c>
      <c r="N16" s="13">
        <f>'C завтраками| Bed and breakfast'!N17*0.9</f>
        <v>14310</v>
      </c>
      <c r="O16" s="15"/>
      <c r="P16" s="15"/>
      <c r="Q16" s="15"/>
      <c r="R16" s="15"/>
      <c r="S16" s="15"/>
      <c r="T16" s="15"/>
      <c r="U16" s="15"/>
      <c r="V16" s="15"/>
    </row>
    <row r="17" spans="1:22" s="16" customFormat="1" ht="12" customHeight="1" x14ac:dyDescent="0.2">
      <c r="A17" s="279" t="s">
        <v>377</v>
      </c>
      <c r="B17" s="13"/>
      <c r="C17" s="13"/>
      <c r="D17" s="13"/>
      <c r="E17" s="13"/>
      <c r="F17" s="13"/>
      <c r="G17" s="13"/>
      <c r="H17" s="13"/>
      <c r="I17" s="13"/>
      <c r="J17" s="13"/>
      <c r="K17" s="13"/>
      <c r="L17" s="13"/>
      <c r="M17" s="13"/>
      <c r="N17" s="13"/>
      <c r="O17" s="15"/>
      <c r="P17" s="15"/>
      <c r="Q17" s="15"/>
      <c r="R17" s="15"/>
      <c r="S17" s="15"/>
      <c r="T17" s="15"/>
      <c r="U17" s="15"/>
      <c r="V17" s="15"/>
    </row>
    <row r="18" spans="1:22" s="16" customFormat="1" ht="12" customHeight="1" x14ac:dyDescent="0.2">
      <c r="A18" s="4">
        <v>1</v>
      </c>
      <c r="B18" s="13">
        <f>'C завтраками| Bed and breakfast'!B19*0.9</f>
        <v>22590</v>
      </c>
      <c r="C18" s="13">
        <f>'C завтраками| Bed and breakfast'!C19*0.9</f>
        <v>23400</v>
      </c>
      <c r="D18" s="13">
        <f>'C завтраками| Bed and breakfast'!D19*0.9</f>
        <v>26550</v>
      </c>
      <c r="E18" s="13">
        <f>'C завтраками| Bed and breakfast'!E19*0.9</f>
        <v>23400</v>
      </c>
      <c r="F18" s="13">
        <f>'C завтраками| Bed and breakfast'!F19*0.9</f>
        <v>25200</v>
      </c>
      <c r="G18" s="13">
        <f>'C завтраками| Bed and breakfast'!G19*0.9</f>
        <v>26550</v>
      </c>
      <c r="H18" s="13">
        <f>'C завтраками| Bed and breakfast'!H19*0.9</f>
        <v>21780</v>
      </c>
      <c r="I18" s="13">
        <f>'C завтраками| Bed and breakfast'!I19*0.9</f>
        <v>20430</v>
      </c>
      <c r="J18" s="13">
        <f>'C завтраками| Bed and breakfast'!J19*0.9</f>
        <v>19710</v>
      </c>
      <c r="K18" s="13">
        <f>'C завтраками| Bed and breakfast'!K19*0.9</f>
        <v>19170</v>
      </c>
      <c r="L18" s="13">
        <f>'C завтраками| Bed and breakfast'!L19*0.9</f>
        <v>18990</v>
      </c>
      <c r="M18" s="13">
        <f>'C завтраками| Bed and breakfast'!M19*0.9</f>
        <v>19170</v>
      </c>
      <c r="N18" s="13">
        <f>'C завтраками| Bed and breakfast'!N19*0.9</f>
        <v>18990</v>
      </c>
      <c r="O18" s="15"/>
      <c r="P18" s="15"/>
      <c r="Q18" s="15"/>
      <c r="R18" s="15"/>
      <c r="S18" s="15"/>
      <c r="T18" s="15"/>
      <c r="U18" s="15"/>
      <c r="V18" s="15"/>
    </row>
    <row r="19" spans="1:22" s="16" customFormat="1" ht="12" customHeight="1" x14ac:dyDescent="0.2">
      <c r="A19" s="278">
        <v>2</v>
      </c>
      <c r="B19" s="13">
        <f>'C завтраками| Bed and breakfast'!B20*0.9</f>
        <v>23760</v>
      </c>
      <c r="C19" s="13">
        <f>'C завтраками| Bed and breakfast'!C20*0.9</f>
        <v>24570</v>
      </c>
      <c r="D19" s="13">
        <f>'C завтраками| Bed and breakfast'!D20*0.9</f>
        <v>27720</v>
      </c>
      <c r="E19" s="13">
        <f>'C завтраками| Bed and breakfast'!E20*0.9</f>
        <v>24570</v>
      </c>
      <c r="F19" s="13">
        <f>'C завтраками| Bed and breakfast'!F20*0.9</f>
        <v>26370</v>
      </c>
      <c r="G19" s="13">
        <f>'C завтраками| Bed and breakfast'!G20*0.9</f>
        <v>27720</v>
      </c>
      <c r="H19" s="13">
        <f>'C завтраками| Bed and breakfast'!H20*0.9</f>
        <v>22950</v>
      </c>
      <c r="I19" s="13">
        <f>'C завтраками| Bed and breakfast'!I20*0.9</f>
        <v>21600</v>
      </c>
      <c r="J19" s="13">
        <f>'C завтраками| Bed and breakfast'!J20*0.9</f>
        <v>20880</v>
      </c>
      <c r="K19" s="13">
        <f>'C завтраками| Bed and breakfast'!K20*0.9</f>
        <v>20340</v>
      </c>
      <c r="L19" s="13">
        <f>'C завтраками| Bed and breakfast'!L20*0.9</f>
        <v>20160</v>
      </c>
      <c r="M19" s="13">
        <f>'C завтраками| Bed and breakfast'!M20*0.9</f>
        <v>20340</v>
      </c>
      <c r="N19" s="13">
        <f>'C завтраками| Bed and breakfast'!N20*0.9</f>
        <v>20160</v>
      </c>
      <c r="O19" s="15"/>
      <c r="P19" s="15"/>
      <c r="Q19" s="15"/>
      <c r="R19" s="15"/>
      <c r="S19" s="15"/>
      <c r="T19" s="15"/>
      <c r="U19" s="15"/>
      <c r="V19" s="15"/>
    </row>
    <row r="20" spans="1:22" s="16" customFormat="1" ht="12" customHeight="1" x14ac:dyDescent="0.2">
      <c r="A20" s="278">
        <v>3</v>
      </c>
      <c r="B20" s="13">
        <f>'C завтраками| Bed and breakfast'!B21*0.9</f>
        <v>24930</v>
      </c>
      <c r="C20" s="13">
        <f>'C завтраками| Bed and breakfast'!C21*0.9</f>
        <v>25740</v>
      </c>
      <c r="D20" s="13">
        <f>'C завтраками| Bed and breakfast'!D21*0.9</f>
        <v>28890</v>
      </c>
      <c r="E20" s="13">
        <f>'C завтраками| Bed and breakfast'!E21*0.9</f>
        <v>25740</v>
      </c>
      <c r="F20" s="13">
        <f>'C завтраками| Bed and breakfast'!F21*0.9</f>
        <v>27540</v>
      </c>
      <c r="G20" s="13">
        <f>'C завтраками| Bed and breakfast'!G21*0.9</f>
        <v>28890</v>
      </c>
      <c r="H20" s="13">
        <f>'C завтраками| Bed and breakfast'!H21*0.9</f>
        <v>24120</v>
      </c>
      <c r="I20" s="13">
        <f>'C завтраками| Bed and breakfast'!I21*0.9</f>
        <v>22770</v>
      </c>
      <c r="J20" s="13">
        <f>'C завтраками| Bed and breakfast'!J21*0.9</f>
        <v>22050</v>
      </c>
      <c r="K20" s="13">
        <f>'C завтраками| Bed and breakfast'!K21*0.9</f>
        <v>21510</v>
      </c>
      <c r="L20" s="13">
        <f>'C завтраками| Bed and breakfast'!L21*0.9</f>
        <v>21330</v>
      </c>
      <c r="M20" s="13">
        <f>'C завтраками| Bed and breakfast'!M21*0.9</f>
        <v>21510</v>
      </c>
      <c r="N20" s="13">
        <f>'C завтраками| Bed and breakfast'!N21*0.9</f>
        <v>21330</v>
      </c>
      <c r="O20" s="15"/>
      <c r="P20" s="15"/>
      <c r="Q20" s="15"/>
      <c r="R20" s="15"/>
      <c r="S20" s="15"/>
      <c r="T20" s="15"/>
      <c r="U20" s="15"/>
      <c r="V20" s="15"/>
    </row>
    <row r="21" spans="1:22" s="16" customFormat="1" ht="12" customHeight="1" x14ac:dyDescent="0.2">
      <c r="A21" s="278">
        <v>4</v>
      </c>
      <c r="B21" s="13">
        <f>'C завтраками| Bed and breakfast'!B22*0.9</f>
        <v>26100</v>
      </c>
      <c r="C21" s="13">
        <f>'C завтраками| Bed and breakfast'!C22*0.9</f>
        <v>26910</v>
      </c>
      <c r="D21" s="13">
        <f>'C завтраками| Bed and breakfast'!D22*0.9</f>
        <v>30060</v>
      </c>
      <c r="E21" s="13">
        <f>'C завтраками| Bed and breakfast'!E22*0.9</f>
        <v>26910</v>
      </c>
      <c r="F21" s="13">
        <f>'C завтраками| Bed and breakfast'!F22*0.9</f>
        <v>28710</v>
      </c>
      <c r="G21" s="13">
        <f>'C завтраками| Bed and breakfast'!G22*0.9</f>
        <v>30060</v>
      </c>
      <c r="H21" s="13">
        <f>'C завтраками| Bed and breakfast'!H22*0.9</f>
        <v>25290</v>
      </c>
      <c r="I21" s="13">
        <f>'C завтраками| Bed and breakfast'!I22*0.9</f>
        <v>23940</v>
      </c>
      <c r="J21" s="13">
        <f>'C завтраками| Bed and breakfast'!J22*0.9</f>
        <v>23220</v>
      </c>
      <c r="K21" s="13">
        <f>'C завтраками| Bed and breakfast'!K22*0.9</f>
        <v>22680</v>
      </c>
      <c r="L21" s="13">
        <f>'C завтраками| Bed and breakfast'!L22*0.9</f>
        <v>22500</v>
      </c>
      <c r="M21" s="13">
        <f>'C завтраками| Bed and breakfast'!M22*0.9</f>
        <v>22680</v>
      </c>
      <c r="N21" s="13">
        <f>'C завтраками| Bed and breakfast'!N22*0.9</f>
        <v>22500</v>
      </c>
      <c r="O21" s="15"/>
      <c r="P21" s="15"/>
      <c r="Q21" s="15"/>
      <c r="R21" s="15"/>
      <c r="S21" s="15"/>
      <c r="T21" s="15"/>
      <c r="U21" s="15"/>
      <c r="V21" s="15"/>
    </row>
    <row r="22" spans="1:22" s="16" customFormat="1" ht="165" x14ac:dyDescent="0.2">
      <c r="A22" s="298" t="s">
        <v>409</v>
      </c>
      <c r="B22" s="15"/>
      <c r="C22" s="15"/>
      <c r="D22" s="15"/>
      <c r="E22" s="15"/>
      <c r="F22" s="15"/>
      <c r="G22" s="15"/>
      <c r="H22" s="15"/>
      <c r="I22" s="15"/>
      <c r="J22" s="15"/>
      <c r="K22" s="15"/>
      <c r="L22" s="15"/>
      <c r="M22" s="15"/>
      <c r="N22" s="15"/>
      <c r="O22" s="15"/>
      <c r="P22" s="15"/>
      <c r="Q22" s="15"/>
      <c r="R22" s="15"/>
      <c r="S22" s="15"/>
      <c r="T22" s="15"/>
      <c r="U22" s="15"/>
      <c r="V22" s="15"/>
    </row>
    <row r="23" spans="1:22" s="16" customFormat="1" ht="12" customHeight="1" thickBot="1" x14ac:dyDescent="0.25">
      <c r="A23" s="211" t="s">
        <v>73</v>
      </c>
      <c r="B23" s="15"/>
      <c r="C23" s="15"/>
      <c r="D23" s="15"/>
      <c r="E23" s="15"/>
      <c r="F23" s="15"/>
      <c r="G23" s="15"/>
      <c r="H23" s="15"/>
      <c r="I23" s="15"/>
      <c r="J23" s="15"/>
      <c r="K23" s="15"/>
      <c r="L23" s="15"/>
      <c r="M23" s="15"/>
      <c r="N23" s="15"/>
      <c r="O23" s="15"/>
      <c r="P23" s="15"/>
      <c r="Q23" s="15"/>
      <c r="R23" s="15"/>
      <c r="S23" s="15"/>
      <c r="T23" s="15"/>
      <c r="U23" s="15"/>
      <c r="V23" s="15"/>
    </row>
    <row r="24" spans="1:22" s="14" customFormat="1" ht="12.75" thickBot="1" x14ac:dyDescent="0.25">
      <c r="A24" s="300" t="s">
        <v>433</v>
      </c>
      <c r="O24" s="15"/>
      <c r="P24" s="15"/>
      <c r="Q24" s="15"/>
      <c r="R24" s="15"/>
      <c r="S24" s="15"/>
      <c r="T24" s="15"/>
      <c r="U24" s="15"/>
      <c r="V24" s="15"/>
    </row>
    <row r="25" spans="1:22" s="14" customFormat="1" ht="12" x14ac:dyDescent="0.2">
      <c r="A25" s="213" t="s">
        <v>434</v>
      </c>
      <c r="O25" s="15"/>
      <c r="P25" s="15"/>
      <c r="Q25" s="15"/>
      <c r="R25" s="15"/>
      <c r="S25" s="15"/>
      <c r="T25" s="15"/>
      <c r="U25" s="15"/>
      <c r="V25" s="15"/>
    </row>
    <row r="26" spans="1:22" s="14" customFormat="1" ht="12.75" customHeight="1" x14ac:dyDescent="0.2">
      <c r="A26" s="155"/>
      <c r="O26" s="15"/>
      <c r="P26" s="15"/>
      <c r="Q26" s="15"/>
      <c r="R26" s="15"/>
      <c r="S26" s="15"/>
      <c r="T26" s="15"/>
      <c r="U26" s="15"/>
      <c r="V26" s="15"/>
    </row>
    <row r="27" spans="1:22" s="14" customFormat="1" ht="12.75" customHeight="1" x14ac:dyDescent="0.2">
      <c r="A27" s="224" t="s">
        <v>64</v>
      </c>
      <c r="O27" s="15"/>
      <c r="P27" s="15"/>
      <c r="Q27" s="15"/>
      <c r="R27" s="15"/>
      <c r="S27" s="15"/>
      <c r="T27" s="15"/>
      <c r="U27" s="15"/>
      <c r="V27" s="15"/>
    </row>
    <row r="28" spans="1:22" x14ac:dyDescent="0.25">
      <c r="A28" s="49" t="s">
        <v>65</v>
      </c>
    </row>
    <row r="29" spans="1:22" x14ac:dyDescent="0.25">
      <c r="A29" s="50" t="s">
        <v>66</v>
      </c>
    </row>
    <row r="30" spans="1:22" x14ac:dyDescent="0.25">
      <c r="A30" s="50" t="s">
        <v>68</v>
      </c>
    </row>
    <row r="31" spans="1:22" ht="24" x14ac:dyDescent="0.25">
      <c r="A31" s="156" t="s">
        <v>69</v>
      </c>
    </row>
    <row r="32" spans="1:22" x14ac:dyDescent="0.25">
      <c r="A32" s="56" t="s">
        <v>379</v>
      </c>
    </row>
    <row r="33" spans="1:1" ht="24" x14ac:dyDescent="0.25">
      <c r="A33" s="156" t="s">
        <v>227</v>
      </c>
    </row>
    <row r="34" spans="1:1" s="8" customFormat="1" ht="25.5" x14ac:dyDescent="0.25">
      <c r="A34" s="215" t="s">
        <v>413</v>
      </c>
    </row>
    <row r="35" spans="1:1" s="8" customFormat="1" ht="38.25" x14ac:dyDescent="0.25">
      <c r="A35" s="301" t="s">
        <v>429</v>
      </c>
    </row>
    <row r="36" spans="1:1" s="8" customFormat="1" ht="25.5" x14ac:dyDescent="0.25">
      <c r="A36" s="301" t="s">
        <v>430</v>
      </c>
    </row>
    <row r="37" spans="1:1" s="8" customFormat="1" ht="25.5" x14ac:dyDescent="0.25">
      <c r="A37" s="301" t="s">
        <v>431</v>
      </c>
    </row>
    <row r="38" spans="1:1" s="8" customFormat="1" ht="51" x14ac:dyDescent="0.25">
      <c r="A38" s="301" t="s">
        <v>410</v>
      </c>
    </row>
    <row r="39" spans="1:1" s="8" customFormat="1" ht="51" x14ac:dyDescent="0.25">
      <c r="A39" s="301" t="s">
        <v>432</v>
      </c>
    </row>
    <row r="40" spans="1:1" s="8" customFormat="1" ht="25.5" x14ac:dyDescent="0.25">
      <c r="A40" s="301" t="s">
        <v>411</v>
      </c>
    </row>
    <row r="41" spans="1:1" s="8" customFormat="1" x14ac:dyDescent="0.25">
      <c r="A41" s="168"/>
    </row>
    <row r="42" spans="1:1" s="8" customFormat="1" ht="42" x14ac:dyDescent="0.25">
      <c r="A42" s="186" t="s">
        <v>196</v>
      </c>
    </row>
    <row r="43" spans="1:1" s="8" customFormat="1" ht="21" x14ac:dyDescent="0.25">
      <c r="A43" s="216" t="s">
        <v>192</v>
      </c>
    </row>
    <row r="44" spans="1:1" s="8" customFormat="1" ht="54" x14ac:dyDescent="0.25">
      <c r="A44" s="170" t="s">
        <v>193</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447</v>
      </c>
    </row>
    <row r="49" spans="1:1" s="8" customFormat="1" x14ac:dyDescent="0.25">
      <c r="A49" s="60"/>
    </row>
    <row r="50" spans="1:1" s="8" customFormat="1" x14ac:dyDescent="0.25">
      <c r="A50" s="73"/>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sheetData>
  <pageMargins left="0.7" right="0.7" top="0.75" bottom="0.75" header="0.3" footer="0.3"/>
  <pageSetup paperSize="9" orientation="portrait"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90</vt:i4>
      </vt:variant>
    </vt:vector>
  </HeadingPairs>
  <TitlesOfParts>
    <vt:vector size="90" baseType="lpstr">
      <vt:lpstr>BAR BB - Open rates</vt:lpstr>
      <vt:lpstr>NETTO 15-BB net 15%</vt:lpstr>
      <vt:lpstr>C завтраками| Bed and breakfast</vt:lpstr>
      <vt:lpstr>Наполни своё лето|comiss </vt:lpstr>
      <vt:lpstr>Наполни своё лето|FIT18+25 </vt:lpstr>
      <vt:lpstr>Наполни своё лето|FIT15</vt:lpstr>
      <vt:lpstr>Наполни своё лето|FIT20+35</vt:lpstr>
      <vt:lpstr>Наполни Своё лето|FIT18 </vt:lpstr>
      <vt:lpstr>Каникулы в горах|comiss</vt:lpstr>
      <vt:lpstr>Каникулы в горах|FIT15</vt:lpstr>
      <vt:lpstr>Каникулы в горах|FIT18 </vt:lpstr>
      <vt:lpstr>Осенние каникулы|FIT18</vt:lpstr>
      <vt:lpstr>Каникулы в горах|FIT18+25</vt:lpstr>
      <vt:lpstr>Каникулы в горах|FIT20+35</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20+35</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4=3 | FIT15</vt:lpstr>
      <vt:lpstr>4=3 | FIT20</vt:lpstr>
      <vt:lpstr>ЗЭГ 2022|FIT20</vt:lpstr>
      <vt:lpstr>Осенние каникулы 2022</vt:lpstr>
      <vt:lpstr>4=3 </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BB10%(2024)|FIT15 </vt:lpstr>
      <vt:lpstr>РБ BB10%(2024)|FIT20+35</vt:lpstr>
      <vt:lpstr>РБ BB10%(2024)|FIT18+25</vt:lpstr>
      <vt:lpstr>РБ BB10%(2024)|FIT18</vt:lpstr>
      <vt:lpstr>Отдыхай и Катай |FIT18</vt:lpstr>
      <vt:lpstr>Отдыхай и Катай |COMISSION</vt:lpstr>
      <vt:lpstr>Отдыхай и Катай |FIT18+25</vt:lpstr>
      <vt:lpstr>Отдыхай и Катай |FIT20+35</vt:lpstr>
      <vt:lpstr>Отдыхай и Катай |FIT15 </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2024-10-22T10:47:02Z</dcterms:modified>
</cp:coreProperties>
</file>